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8105" windowHeight="9825" firstSheet="57" activeTab="67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  <sheet name="08 05 2021" sheetId="63" r:id="rId62"/>
    <sheet name="09 05 2021" sheetId="64" r:id="rId63"/>
    <sheet name="10 05 2021" sheetId="65" r:id="rId64"/>
    <sheet name="11 05 2021" sheetId="66" r:id="rId65"/>
    <sheet name="12 05 2021" sheetId="67" r:id="rId66"/>
    <sheet name="13 05 2021" sheetId="68" r:id="rId67"/>
    <sheet name="14 05 2021" sheetId="69" r:id="rId68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69" l="1"/>
  <c r="L86" i="69"/>
  <c r="N85" i="69"/>
  <c r="N84" i="69"/>
  <c r="N83" i="69"/>
  <c r="N82" i="69"/>
  <c r="N81" i="69"/>
  <c r="N80" i="69"/>
  <c r="N79" i="69"/>
  <c r="N78" i="69"/>
  <c r="N77" i="69"/>
  <c r="N76" i="69"/>
  <c r="N75" i="69"/>
  <c r="N74" i="69"/>
  <c r="N73" i="69"/>
  <c r="N72" i="69"/>
  <c r="N71" i="69"/>
  <c r="N70" i="69"/>
  <c r="N69" i="69"/>
  <c r="N68" i="69"/>
  <c r="N67" i="69"/>
  <c r="N66" i="69"/>
  <c r="N65" i="69"/>
  <c r="N64" i="69"/>
  <c r="N63" i="69"/>
  <c r="N62" i="69"/>
  <c r="N61" i="69"/>
  <c r="N60" i="69"/>
  <c r="N59" i="69"/>
  <c r="N5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F86" i="69"/>
  <c r="E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N86" i="69" l="1"/>
  <c r="G86" i="69"/>
  <c r="F86" i="68"/>
  <c r="E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M86" i="68"/>
  <c r="L86" i="68"/>
  <c r="N86" i="68" s="1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N7" i="68"/>
  <c r="N6" i="68"/>
  <c r="N5" i="68"/>
  <c r="G86" i="68" l="1"/>
  <c r="M86" i="67"/>
  <c r="N86" i="67" s="1"/>
  <c r="L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F86" i="67"/>
  <c r="E86" i="67"/>
  <c r="G86" i="67" s="1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M86" i="66" l="1"/>
  <c r="L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F86" i="66"/>
  <c r="E86" i="66"/>
  <c r="G86" i="66" s="1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N86" i="66" l="1"/>
  <c r="M86" i="65"/>
  <c r="L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F86" i="65"/>
  <c r="E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M86" i="64"/>
  <c r="L86" i="64"/>
  <c r="N86" i="64" s="1"/>
  <c r="F86" i="64"/>
  <c r="G86" i="64" s="1"/>
  <c r="E86" i="64"/>
  <c r="N85" i="64"/>
  <c r="G85" i="64"/>
  <c r="N84" i="64"/>
  <c r="G84" i="64"/>
  <c r="N83" i="64"/>
  <c r="G83" i="64"/>
  <c r="N82" i="64"/>
  <c r="G82" i="64"/>
  <c r="N81" i="64"/>
  <c r="G81" i="64"/>
  <c r="N80" i="64"/>
  <c r="G80" i="64"/>
  <c r="N79" i="64"/>
  <c r="G79" i="64"/>
  <c r="N78" i="64"/>
  <c r="G78" i="64"/>
  <c r="N77" i="64"/>
  <c r="G77" i="64"/>
  <c r="N76" i="64"/>
  <c r="G76" i="64"/>
  <c r="N75" i="64"/>
  <c r="G75" i="64"/>
  <c r="N74" i="64"/>
  <c r="G74" i="64"/>
  <c r="N73" i="64"/>
  <c r="G73" i="64"/>
  <c r="N72" i="64"/>
  <c r="G72" i="64"/>
  <c r="N71" i="64"/>
  <c r="G71" i="64"/>
  <c r="N70" i="64"/>
  <c r="G70" i="64"/>
  <c r="N69" i="64"/>
  <c r="G69" i="64"/>
  <c r="N68" i="64"/>
  <c r="G68" i="64"/>
  <c r="N67" i="64"/>
  <c r="G67" i="64"/>
  <c r="N66" i="64"/>
  <c r="G66" i="64"/>
  <c r="N65" i="64"/>
  <c r="G65" i="64"/>
  <c r="N64" i="64"/>
  <c r="G64" i="64"/>
  <c r="N63" i="64"/>
  <c r="G63" i="64"/>
  <c r="N62" i="64"/>
  <c r="G62" i="64"/>
  <c r="N61" i="64"/>
  <c r="G61" i="64"/>
  <c r="N60" i="64"/>
  <c r="G60" i="64"/>
  <c r="N59" i="64"/>
  <c r="G59" i="64"/>
  <c r="N58" i="64"/>
  <c r="G58" i="64"/>
  <c r="N57" i="64"/>
  <c r="G57" i="64"/>
  <c r="N56" i="64"/>
  <c r="G56" i="64"/>
  <c r="N55" i="64"/>
  <c r="G55" i="64"/>
  <c r="N54" i="64"/>
  <c r="G54" i="64"/>
  <c r="N53" i="64"/>
  <c r="G53" i="64"/>
  <c r="N52" i="64"/>
  <c r="G52" i="64"/>
  <c r="N51" i="64"/>
  <c r="G51" i="64"/>
  <c r="N50" i="64"/>
  <c r="G50" i="64"/>
  <c r="N49" i="64"/>
  <c r="G49" i="64"/>
  <c r="N48" i="64"/>
  <c r="G48" i="64"/>
  <c r="N47" i="64"/>
  <c r="G47" i="64"/>
  <c r="N46" i="64"/>
  <c r="G46" i="64"/>
  <c r="N45" i="64"/>
  <c r="G45" i="64"/>
  <c r="N44" i="64"/>
  <c r="G44" i="64"/>
  <c r="N43" i="64"/>
  <c r="G43" i="64"/>
  <c r="N42" i="64"/>
  <c r="G42" i="64"/>
  <c r="N41" i="64"/>
  <c r="G41" i="64"/>
  <c r="N40" i="64"/>
  <c r="G40" i="64"/>
  <c r="N39" i="64"/>
  <c r="G39" i="64"/>
  <c r="N38" i="64"/>
  <c r="G38" i="64"/>
  <c r="N37" i="64"/>
  <c r="G37" i="64"/>
  <c r="N36" i="64"/>
  <c r="G36" i="64"/>
  <c r="N35" i="64"/>
  <c r="G35" i="64"/>
  <c r="N34" i="64"/>
  <c r="G34" i="64"/>
  <c r="N33" i="64"/>
  <c r="G33" i="64"/>
  <c r="N32" i="64"/>
  <c r="G32" i="64"/>
  <c r="N31" i="64"/>
  <c r="G31" i="64"/>
  <c r="N30" i="64"/>
  <c r="G30" i="64"/>
  <c r="N29" i="64"/>
  <c r="G29" i="64"/>
  <c r="N28" i="64"/>
  <c r="G28" i="64"/>
  <c r="N27" i="64"/>
  <c r="G27" i="64"/>
  <c r="N26" i="64"/>
  <c r="G26" i="64"/>
  <c r="N25" i="64"/>
  <c r="G25" i="64"/>
  <c r="N24" i="64"/>
  <c r="G24" i="64"/>
  <c r="N23" i="64"/>
  <c r="G23" i="64"/>
  <c r="N22" i="64"/>
  <c r="G22" i="64"/>
  <c r="N21" i="64"/>
  <c r="G21" i="64"/>
  <c r="N20" i="64"/>
  <c r="G20" i="64"/>
  <c r="N19" i="64"/>
  <c r="G19" i="64"/>
  <c r="N18" i="64"/>
  <c r="G18" i="64"/>
  <c r="N17" i="64"/>
  <c r="G17" i="64"/>
  <c r="N16" i="64"/>
  <c r="G16" i="64"/>
  <c r="N15" i="64"/>
  <c r="G15" i="64"/>
  <c r="N14" i="64"/>
  <c r="G14" i="64"/>
  <c r="N13" i="64"/>
  <c r="G13" i="64"/>
  <c r="N12" i="64"/>
  <c r="G12" i="64"/>
  <c r="N11" i="64"/>
  <c r="G11" i="64"/>
  <c r="N10" i="64"/>
  <c r="G10" i="64"/>
  <c r="N9" i="64"/>
  <c r="G9" i="64"/>
  <c r="N8" i="64"/>
  <c r="G8" i="64"/>
  <c r="N7" i="64"/>
  <c r="G7" i="64"/>
  <c r="N6" i="64"/>
  <c r="G6" i="64"/>
  <c r="N5" i="64"/>
  <c r="G5" i="64"/>
  <c r="G86" i="65" l="1"/>
  <c r="N86" i="65"/>
  <c r="M86" i="63"/>
  <c r="N86" i="63" s="1"/>
  <c r="L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F86" i="63"/>
  <c r="E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86" i="63" l="1"/>
  <c r="M86" i="62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G86" i="62" s="1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N86" i="49" s="1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G86" i="49" l="1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M86" i="40" l="1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N86" i="39" s="1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F86" i="37" l="1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<sst xmlns="http://schemas.openxmlformats.org/spreadsheetml/2006/main" count="14560" uniqueCount="330">
  <si>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</si>
  <si>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</si>
  <si>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</si>
  <si>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</si>
  <si>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</si>
  <si>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</si>
  <si>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</si>
  <si>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</si>
  <si>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</si>
  <si>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</si>
  <si>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</si>
  <si>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</si>
  <si>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</si>
  <si>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</si>
  <si>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</si>
  <si>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</si>
  <si>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</si>
  <si>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</si>
  <si>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</si>
  <si>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</si>
  <si>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</si>
  <si>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</si>
  <si>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</si>
  <si>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</si>
  <si>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</si>
  <si>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</si>
  <si>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</si>
  <si>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</si>
  <si>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</si>
  <si>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</si>
  <si>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</si>
  <si>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</si>
  <si>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</si>
  <si>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</si>
  <si>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</si>
  <si>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</si>
  <si>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</si>
  <si>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</si>
  <si>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</si>
  <si>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</si>
  <si>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</si>
  <si>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</si>
  <si>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</si>
  <si>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</si>
  <si>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</si>
  <si>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</si>
  <si>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</si>
  <si>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</si>
  <si>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</si>
  <si>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</si>
  <si>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</si>
  <si>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</si>
  <si>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</si>
  <si>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</si>
  <si>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</si>
  <si>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</si>
  <si>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</si>
  <si>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</si>
  <si>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</si>
  <si>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</si>
  <si>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</si>
  <si>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</si>
  <si>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</si>
  <si>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</si>
  <si>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</si>
  <si>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</si>
  <si>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</si>
  <si>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</si>
  <si>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</si>
  <si>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</si>
  <si>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</si>
  <si>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</si>
  <si>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</si>
  <si>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</si>
  <si>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</si>
  <si>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</si>
  <si>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</si>
  <si>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</si>
  <si>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</si>
  <si>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</si>
  <si>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</si>
  <si>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</si>
  <si>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</si>
  <si>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</si>
  <si>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</si>
  <si>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</si>
  <si>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</si>
  <si>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</si>
  <si>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</si>
  <si>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</si>
  <si>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</si>
  <si>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</si>
  <si>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</si>
  <si>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</si>
  <si>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</si>
  <si>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</si>
  <si>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</si>
  <si>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</si>
  <si>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</si>
  <si>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</si>
  <si>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</si>
  <si>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</si>
  <si>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</si>
  <si>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</si>
  <si>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</si>
  <si>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</si>
  <si>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</si>
  <si>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</si>
  <si>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</si>
  <si>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</si>
  <si>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</si>
  <si>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</si>
  <si>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</si>
  <si>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</si>
  <si>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</si>
  <si>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</si>
  <si>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</si>
  <si>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</si>
  <si>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</si>
  <si>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</si>
  <si>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</si>
  <si>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</si>
  <si>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</si>
  <si>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</si>
  <si>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</si>
  <si>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</si>
  <si>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</si>
  <si>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</si>
  <si>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</si>
  <si>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</si>
  <si>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</si>
  <si>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</si>
  <si>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</si>
  <si>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</si>
  <si>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</si>
  <si>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</si>
  <si>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</si>
  <si>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</si>
  <si>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</si>
  <si>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</si>
  <si>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</si>
  <si>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</si>
  <si>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</si>
  <si>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</si>
  <si>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</si>
  <si>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</si>
  <si>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</si>
  <si>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</si>
  <si>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</si>
  <si>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</si>
  <si>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</si>
  <si>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</si>
  <si>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</si>
  <si>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</si>
  <si>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</si>
  <si>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</si>
  <si>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</si>
  <si>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</si>
  <si>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</si>
  <si>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</si>
  <si>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</si>
  <si>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</si>
  <si>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</si>
  <si>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</si>
  <si>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</si>
  <si>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</si>
  <si>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</si>
  <si>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</si>
  <si>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</si>
  <si>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</si>
  <si>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</si>
  <si>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</si>
  <si>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</si>
  <si>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</si>
  <si>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</si>
  <si>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</si>
  <si>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</si>
  <si>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</si>
  <si>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</si>
  <si>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</si>
  <si>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</si>
  <si>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</si>
  <si>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</si>
  <si>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</si>
  <si>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</si>
  <si>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</si>
  <si>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</si>
  <si>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</si>
  <si>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</si>
  <si>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</si>
  <si>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</si>
  <si>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</si>
  <si>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</si>
  <si>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</si>
  <si>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</si>
  <si>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</si>
  <si>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</si>
  <si>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</si>
  <si>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</si>
  <si>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</si>
  <si>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</si>
  <si>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</si>
  <si>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</si>
  <si>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</si>
  <si>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</si>
  <si>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</si>
  <si>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</si>
  <si>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</si>
  <si>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</si>
  <si>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</si>
  <si>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</si>
  <si>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</si>
  <si>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</si>
  <si>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</si>
  <si>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</si>
  <si>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</si>
  <si>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</si>
  <si>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</si>
  <si>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</si>
  <si>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</si>
  <si>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</si>
  <si>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</si>
  <si>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</si>
  <si>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</si>
  <si>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</si>
  <si>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</si>
  <si>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</si>
  <si>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</si>
  <si>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</si>
  <si>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</si>
  <si>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</si>
  <si>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</si>
  <si>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</si>
  <si>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</si>
  <si>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</si>
  <si>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</si>
  <si>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</si>
  <si>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</si>
  <si>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</si>
  <si>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</si>
  <si>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</si>
  <si>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</si>
  <si>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</si>
  <si>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</si>
  <si>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</si>
  <si>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</si>
  <si>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</si>
  <si>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</si>
  <si>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</si>
  <si>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</si>
  <si>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</si>
  <si>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</si>
  <si>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</si>
  <si>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</si>
  <si>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</si>
  <si>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</si>
  <si>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</si>
  <si>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</si>
  <si>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</si>
  <si>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</si>
  <si>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</si>
  <si>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</si>
  <si>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</si>
  <si>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</si>
  <si>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</si>
  <si>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</si>
  <si>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</si>
  <si>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</si>
  <si>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</si>
  <si>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</si>
  <si>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</si>
  <si>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</si>
  <si>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</si>
  <si>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</si>
  <si>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</si>
  <si>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</si>
  <si>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</si>
  <si>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</si>
  <si>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</si>
  <si>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</si>
  <si>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</si>
  <si>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</si>
  <si>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</si>
  <si>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</si>
  <si>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</si>
  <si>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</si>
  <si>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</si>
  <si>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</si>
  <si>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</si>
  <si>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</si>
  <si>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</si>
  <si>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</si>
  <si>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</si>
  <si>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</si>
  <si>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</si>
  <si>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</si>
  <si>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</si>
  <si>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</si>
  <si>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</si>
  <si>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</si>
  <si>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</si>
  <si>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</si>
  <si>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</si>
  <si>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</si>
  <si>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</si>
  <si>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</si>
  <si>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</si>
  <si>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</si>
  <si>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</si>
  <si>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</si>
  <si>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</si>
  <si>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</si>
  <si>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</si>
  <si>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</si>
  <si>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</si>
  <si>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</si>
  <si>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</si>
  <si>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</si>
  <si>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</si>
  <si>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</si>
  <si>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</si>
  <si>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</si>
  <si>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</si>
  <si>
    <t>Rata incidentei cumulative a COVID-19 la 1000 locuitori pe localitati (UAT) la data de 08.05.2021 pentru perioada 21.04.2021-04.05.2021</t>
  </si>
  <si>
    <t>Rata incidentei cumulative a COVID-19 la 1000 locuitori pe localitati (UAT) la data de 09.05.2021 pentru perioada 22.04.2021-05.05.2021</t>
  </si>
  <si>
    <t>Rata incidentei cumulative a COVID-19 la 1000 locuitori pe localitati (UAT) la data de 10.05.2021 pentru perioada 23.04.2021-06.05.2021</t>
  </si>
  <si>
    <t>Rata incidentei cumulative a COVID-19 la 1000 locuitori pe localitati (UAT) la data de 11.05.2021 pentru perioada 24.04.2021-07.05.2021</t>
  </si>
  <si>
    <t>Rata incidentei cumulative a COVID-19 la 1000 locuitori pe localitati (UAT) la data de 12.05.2021 pentru perioada 25.04.2021-08.05.2021</t>
  </si>
  <si>
    <t>Rata incidentei cumulative a COVID-19 la 1000 locuitori pe localitati (UAT) la data de 13.05.2021 pentru perioada 26.04.2021-09.05.2021</t>
  </si>
  <si>
    <t>Rata incidentei cumulative a COVID-19 la 1000 locuitori pe localitati (UAT) la data de 14.05.2021 pentru perioada 27.04.2021-10.05.2021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</si>
</sst>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7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7" fillId="1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7C80"/>
      <color rgb="FFFFFF99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50" t="s">
        <v>260</v>
      </c>
      <c r="C2" s="351"/>
      <c r="D2" s="351"/>
      <c r="E2" s="351"/>
      <c r="F2" s="351"/>
      <c r="G2" s="352"/>
      <c r="K2" s="350" t="s">
        <v>259</v>
      </c>
      <c r="L2" s="351"/>
      <c r="M2" s="351"/>
      <c r="N2" s="351"/>
      <c r="O2" s="351"/>
      <c r="P2" s="352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53" t="s">
        <v>215</v>
      </c>
      <c r="C86" s="354"/>
      <c r="D86" s="355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53" t="s">
        <v>215</v>
      </c>
      <c r="L86" s="354"/>
      <c r="M86" s="355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50" t="s">
        <v>263</v>
      </c>
      <c r="L2" s="351"/>
      <c r="M2" s="351"/>
      <c r="N2" s="351"/>
      <c r="O2" s="351"/>
      <c r="P2" s="352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53.25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53" t="s">
        <v>215</v>
      </c>
      <c r="L87" s="354"/>
      <c r="M87" s="355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50" t="s">
        <v>263</v>
      </c>
      <c r="C2" s="351"/>
      <c r="D2" s="351"/>
      <c r="E2" s="351"/>
      <c r="F2" s="351"/>
      <c r="G2" s="352"/>
      <c r="I2" s="350" t="s">
        <v>263</v>
      </c>
      <c r="J2" s="351"/>
      <c r="K2" s="351"/>
      <c r="L2" s="351"/>
      <c r="M2" s="351"/>
      <c r="N2" s="352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56" t="s">
        <v>215</v>
      </c>
      <c r="C86" s="357"/>
      <c r="D86" s="357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53" t="s">
        <v>215</v>
      </c>
      <c r="J86" s="354"/>
      <c r="K86" s="355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50" t="s">
        <v>270</v>
      </c>
      <c r="E2" s="351"/>
      <c r="F2" s="351"/>
      <c r="G2" s="351"/>
      <c r="H2" s="351"/>
      <c r="I2" s="228"/>
      <c r="J2" s="350" t="s">
        <v>263</v>
      </c>
      <c r="K2" s="351"/>
      <c r="L2" s="351"/>
      <c r="M2" s="351"/>
      <c r="N2" s="351"/>
      <c r="O2" s="352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56" t="s">
        <v>215</v>
      </c>
      <c r="C86" s="358"/>
      <c r="D86" s="357"/>
      <c r="E86" s="357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56" t="s">
        <v>215</v>
      </c>
      <c r="K86" s="357"/>
      <c r="L86" s="357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50" t="s">
        <v>271</v>
      </c>
      <c r="C2" s="351"/>
      <c r="D2" s="351"/>
      <c r="E2" s="351"/>
      <c r="F2" s="351"/>
      <c r="G2" s="352"/>
      <c r="J2" s="350" t="s">
        <v>270</v>
      </c>
      <c r="K2" s="351"/>
      <c r="L2" s="351"/>
      <c r="M2" s="351"/>
      <c r="N2" s="351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59" t="s">
        <v>215</v>
      </c>
      <c r="C86" s="360"/>
      <c r="D86" s="361"/>
      <c r="E86" s="167">
        <v>757407</v>
      </c>
      <c r="F86" s="167">
        <v>3193</v>
      </c>
      <c r="G86" s="233">
        <v>4.22</v>
      </c>
      <c r="H86" s="53" t="s">
        <v>170</v>
      </c>
      <c r="I86" s="358"/>
      <c r="J86" s="357"/>
      <c r="K86" s="357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50" t="s">
        <v>272</v>
      </c>
      <c r="C2" s="351"/>
      <c r="D2" s="351"/>
      <c r="E2" s="351"/>
      <c r="F2" s="351"/>
      <c r="G2" s="352"/>
      <c r="I2" s="350" t="s">
        <v>271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42" t="s">
        <v>215</v>
      </c>
      <c r="C86" s="343"/>
      <c r="D86" s="344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59" t="s">
        <v>215</v>
      </c>
      <c r="J86" s="360"/>
      <c r="K86" s="361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50" t="s">
        <v>274</v>
      </c>
      <c r="C2" s="351"/>
      <c r="D2" s="351"/>
      <c r="E2" s="351"/>
      <c r="F2" s="351"/>
      <c r="G2" s="352"/>
      <c r="K2" s="350" t="s">
        <v>272</v>
      </c>
      <c r="L2" s="351"/>
      <c r="M2" s="351"/>
      <c r="N2" s="351"/>
      <c r="O2" s="351"/>
      <c r="P2" s="352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42" t="s">
        <v>215</v>
      </c>
      <c r="C86" s="343"/>
      <c r="D86" s="344"/>
      <c r="E86" s="167">
        <v>757597</v>
      </c>
      <c r="F86" s="167">
        <v>3828</v>
      </c>
      <c r="G86" s="248">
        <f t="shared" si="20"/>
        <v>5.0528183189743361</v>
      </c>
      <c r="K86" s="342" t="s">
        <v>215</v>
      </c>
      <c r="L86" s="343"/>
      <c r="M86" s="344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50" t="s">
        <v>275</v>
      </c>
      <c r="C2" s="351"/>
      <c r="D2" s="351"/>
      <c r="E2" s="351"/>
      <c r="F2" s="351"/>
      <c r="G2" s="352"/>
      <c r="I2" s="350" t="s">
        <v>274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42" t="s">
        <v>215</v>
      </c>
      <c r="C86" s="343"/>
      <c r="D86" s="344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42" t="s">
        <v>215</v>
      </c>
      <c r="J86" s="343"/>
      <c r="K86" s="344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50" t="s">
        <v>276</v>
      </c>
      <c r="C2" s="351"/>
      <c r="D2" s="351"/>
      <c r="E2" s="351"/>
      <c r="F2" s="351"/>
      <c r="G2" s="352"/>
      <c r="I2" s="350" t="s">
        <v>275</v>
      </c>
      <c r="J2" s="351"/>
      <c r="K2" s="351"/>
      <c r="L2" s="351"/>
      <c r="M2" s="351"/>
      <c r="N2" s="352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42" t="s">
        <v>215</v>
      </c>
      <c r="C86" s="343"/>
      <c r="D86" s="344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42" t="s">
        <v>215</v>
      </c>
      <c r="J86" s="343"/>
      <c r="K86" s="344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50" t="s">
        <v>277</v>
      </c>
      <c r="C2" s="351"/>
      <c r="D2" s="351"/>
      <c r="E2" s="351"/>
      <c r="F2" s="351"/>
      <c r="G2" s="352"/>
      <c r="I2" s="350" t="s">
        <v>276</v>
      </c>
      <c r="J2" s="351"/>
      <c r="K2" s="351"/>
      <c r="L2" s="351"/>
      <c r="M2" s="351"/>
      <c r="N2" s="352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42" t="s">
        <v>215</v>
      </c>
      <c r="C86" s="343"/>
      <c r="D86" s="344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42" t="s">
        <v>215</v>
      </c>
      <c r="J86" s="343"/>
      <c r="K86" s="344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90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37" t="s">
        <v>169</v>
      </c>
      <c r="F86" s="338"/>
      <c r="G86" s="28">
        <f>F85</f>
        <v>2492</v>
      </c>
      <c r="P86" s="337" t="s">
        <v>169</v>
      </c>
      <c r="Q86" s="338"/>
      <c r="R86" s="28">
        <v>2489</v>
      </c>
    </row>
    <row r="87" spans="2:18" ht="15.75" x14ac:dyDescent="0.25">
      <c r="E87" s="337" t="s">
        <v>3</v>
      </c>
      <c r="F87" s="338"/>
      <c r="G87" s="28">
        <f>E85</f>
        <v>757359</v>
      </c>
      <c r="P87" s="337" t="s">
        <v>3</v>
      </c>
      <c r="Q87" s="338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50" t="s">
        <v>282</v>
      </c>
      <c r="C2" s="351"/>
      <c r="D2" s="351"/>
      <c r="E2" s="351"/>
      <c r="F2" s="351"/>
      <c r="G2" s="352"/>
      <c r="I2" s="350" t="s">
        <v>277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42" t="s">
        <v>215</v>
      </c>
      <c r="C86" s="343"/>
      <c r="D86" s="344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42" t="s">
        <v>215</v>
      </c>
      <c r="J86" s="343"/>
      <c r="K86" s="344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50" t="s">
        <v>283</v>
      </c>
      <c r="C2" s="351"/>
      <c r="D2" s="351"/>
      <c r="E2" s="351"/>
      <c r="F2" s="351"/>
      <c r="G2" s="352"/>
      <c r="I2" s="350" t="s">
        <v>282</v>
      </c>
      <c r="J2" s="351"/>
      <c r="K2" s="351"/>
      <c r="L2" s="351"/>
      <c r="M2" s="351"/>
      <c r="N2" s="352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42" t="s">
        <v>215</v>
      </c>
      <c r="C86" s="343"/>
      <c r="D86" s="344"/>
      <c r="E86" s="167">
        <v>757597</v>
      </c>
      <c r="F86" s="167">
        <v>4383</v>
      </c>
      <c r="G86" s="233">
        <v>5.79</v>
      </c>
      <c r="H86" s="53" t="s">
        <v>170</v>
      </c>
      <c r="I86" s="342" t="s">
        <v>215</v>
      </c>
      <c r="J86" s="343"/>
      <c r="K86" s="344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50" t="s">
        <v>284</v>
      </c>
      <c r="C2" s="351"/>
      <c r="D2" s="351"/>
      <c r="E2" s="351"/>
      <c r="F2" s="351"/>
      <c r="G2" s="352"/>
      <c r="I2" s="350" t="s">
        <v>283</v>
      </c>
      <c r="J2" s="351"/>
      <c r="K2" s="351"/>
      <c r="L2" s="351"/>
      <c r="M2" s="351"/>
      <c r="N2" s="352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42" t="s">
        <v>215</v>
      </c>
      <c r="C86" s="343"/>
      <c r="D86" s="344"/>
      <c r="E86" s="167">
        <f>SUM(E5:E85)</f>
        <v>757843</v>
      </c>
      <c r="F86" s="167">
        <f>SUM(F5:F85)</f>
        <v>4324</v>
      </c>
      <c r="G86" s="254">
        <v>5.71</v>
      </c>
      <c r="H86" s="53"/>
      <c r="I86" s="342" t="s">
        <v>215</v>
      </c>
      <c r="J86" s="343"/>
      <c r="K86" s="344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50" t="s">
        <v>285</v>
      </c>
      <c r="C2" s="351"/>
      <c r="D2" s="351"/>
      <c r="E2" s="351"/>
      <c r="F2" s="351"/>
      <c r="G2" s="352"/>
      <c r="I2" s="350" t="s">
        <v>284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42" t="s">
        <v>215</v>
      </c>
      <c r="C86" s="343"/>
      <c r="D86" s="344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42" t="s">
        <v>215</v>
      </c>
      <c r="J86" s="343"/>
      <c r="K86" s="344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50" t="s">
        <v>286</v>
      </c>
      <c r="C2" s="351"/>
      <c r="D2" s="351"/>
      <c r="E2" s="351"/>
      <c r="F2" s="351"/>
      <c r="G2" s="352"/>
      <c r="I2" s="350" t="s">
        <v>285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42" t="s">
        <v>215</v>
      </c>
      <c r="C86" s="343"/>
      <c r="D86" s="344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42" t="s">
        <v>215</v>
      </c>
      <c r="J86" s="343"/>
      <c r="K86" s="344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62">
        <v>44287</v>
      </c>
      <c r="D1" s="362"/>
      <c r="J1" s="249">
        <v>44286</v>
      </c>
    </row>
    <row r="2" spans="2:14" ht="56.25" customHeight="1" thickBot="1" x14ac:dyDescent="0.35">
      <c r="B2" s="350" t="s">
        <v>287</v>
      </c>
      <c r="C2" s="351"/>
      <c r="D2" s="351"/>
      <c r="E2" s="351"/>
      <c r="F2" s="351"/>
      <c r="G2" s="352"/>
      <c r="H2" s="272"/>
      <c r="I2" s="350" t="s">
        <v>286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42" t="s">
        <v>215</v>
      </c>
      <c r="C86" s="343"/>
      <c r="D86" s="344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42" t="s">
        <v>215</v>
      </c>
      <c r="J86" s="343"/>
      <c r="K86" s="344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62">
        <v>44288</v>
      </c>
      <c r="D1" s="362"/>
      <c r="J1" s="362">
        <v>44287</v>
      </c>
      <c r="K1" s="362"/>
    </row>
    <row r="2" spans="2:14" ht="63" customHeight="1" thickBot="1" x14ac:dyDescent="0.35">
      <c r="B2" s="350" t="s">
        <v>288</v>
      </c>
      <c r="C2" s="351"/>
      <c r="D2" s="351"/>
      <c r="E2" s="351"/>
      <c r="F2" s="351"/>
      <c r="G2" s="352"/>
      <c r="H2" s="272"/>
      <c r="I2" s="350" t="s">
        <v>287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42" t="s">
        <v>215</v>
      </c>
      <c r="C86" s="343"/>
      <c r="D86" s="344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42" t="s">
        <v>215</v>
      </c>
      <c r="J86" s="343"/>
      <c r="K86" s="344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62">
        <v>44289</v>
      </c>
      <c r="D1" s="363"/>
      <c r="J1" s="362">
        <v>44288</v>
      </c>
      <c r="K1" s="362"/>
    </row>
    <row r="2" spans="2:14" ht="61.5" customHeight="1" thickBot="1" x14ac:dyDescent="0.35">
      <c r="B2" s="350" t="s">
        <v>289</v>
      </c>
      <c r="C2" s="351"/>
      <c r="D2" s="351"/>
      <c r="E2" s="351"/>
      <c r="F2" s="351"/>
      <c r="G2" s="352"/>
      <c r="H2" s="287"/>
      <c r="I2" s="350" t="s">
        <v>288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42" t="s">
        <v>215</v>
      </c>
      <c r="C86" s="343"/>
      <c r="D86" s="344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42" t="s">
        <v>215</v>
      </c>
      <c r="J86" s="343"/>
      <c r="K86" s="344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62">
        <v>44289</v>
      </c>
      <c r="K1" s="363"/>
    </row>
    <row r="2" spans="2:14" ht="56.25" customHeight="1" thickBot="1" x14ac:dyDescent="0.35">
      <c r="B2" s="350" t="s">
        <v>290</v>
      </c>
      <c r="C2" s="351"/>
      <c r="D2" s="351"/>
      <c r="E2" s="351"/>
      <c r="F2" s="351"/>
      <c r="G2" s="352"/>
      <c r="H2" s="289"/>
      <c r="I2" s="350" t="s">
        <v>289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42" t="s">
        <v>215</v>
      </c>
      <c r="C86" s="343"/>
      <c r="D86" s="344"/>
      <c r="E86" s="167">
        <v>757843</v>
      </c>
      <c r="F86" s="167">
        <v>4799</v>
      </c>
      <c r="G86" s="233">
        <v>6.33</v>
      </c>
      <c r="H86" s="293"/>
      <c r="I86" s="342" t="s">
        <v>215</v>
      </c>
      <c r="J86" s="343"/>
      <c r="K86" s="344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50" t="s">
        <v>291</v>
      </c>
      <c r="C2" s="351"/>
      <c r="D2" s="351"/>
      <c r="E2" s="351"/>
      <c r="F2" s="351"/>
      <c r="G2" s="352"/>
      <c r="H2" s="292"/>
      <c r="I2" s="350" t="s">
        <v>290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59" t="s">
        <v>215</v>
      </c>
      <c r="C86" s="360"/>
      <c r="D86" s="361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42" t="s">
        <v>215</v>
      </c>
      <c r="J86" s="343"/>
      <c r="K86" s="344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39" t="s">
        <v>171</v>
      </c>
      <c r="D3" s="340"/>
      <c r="E3" s="340"/>
      <c r="F3" s="340"/>
      <c r="G3" s="340"/>
      <c r="H3" s="341"/>
      <c r="J3" s="339" t="s">
        <v>216</v>
      </c>
      <c r="K3" s="340"/>
      <c r="L3" s="340"/>
      <c r="M3" s="340"/>
      <c r="N3" s="340"/>
      <c r="O3" s="341"/>
    </row>
    <row r="4" spans="1:15" ht="90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42" t="s">
        <v>215</v>
      </c>
      <c r="D86" s="343"/>
      <c r="E86" s="344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45" t="s">
        <v>169</v>
      </c>
      <c r="N87" s="347"/>
      <c r="O87" s="85">
        <f>N86</f>
        <v>2492</v>
      </c>
    </row>
    <row r="88" spans="1:15" ht="15.75" x14ac:dyDescent="0.25">
      <c r="F88" s="345" t="s">
        <v>169</v>
      </c>
      <c r="G88" s="346"/>
      <c r="H88" s="28">
        <f>G86</f>
        <v>2502</v>
      </c>
      <c r="M88" s="345" t="s">
        <v>3</v>
      </c>
      <c r="N88" s="347"/>
      <c r="O88" s="85">
        <f>M86</f>
        <v>757359</v>
      </c>
    </row>
    <row r="89" spans="1:15" ht="16.5" thickBot="1" x14ac:dyDescent="0.3">
      <c r="F89" s="345" t="s">
        <v>3</v>
      </c>
      <c r="G89" s="346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64">
        <v>44292</v>
      </c>
      <c r="D1" s="365"/>
      <c r="J1" s="249">
        <v>44291</v>
      </c>
    </row>
    <row r="2" spans="2:14" ht="56.25" customHeight="1" thickBot="1" x14ac:dyDescent="0.35">
      <c r="B2" s="350" t="s">
        <v>292</v>
      </c>
      <c r="C2" s="351"/>
      <c r="D2" s="351"/>
      <c r="E2" s="351"/>
      <c r="F2" s="351"/>
      <c r="G2" s="352"/>
      <c r="I2" s="350" t="s">
        <v>291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59" t="s">
        <v>215</v>
      </c>
      <c r="C86" s="360"/>
      <c r="D86" s="361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59" t="s">
        <v>215</v>
      </c>
      <c r="J86" s="360"/>
      <c r="K86" s="361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62">
        <v>44293</v>
      </c>
      <c r="D1" s="363"/>
      <c r="J1" s="364">
        <v>44292</v>
      </c>
      <c r="K1" s="365"/>
    </row>
    <row r="2" spans="2:14" ht="56.25" customHeight="1" thickBot="1" x14ac:dyDescent="0.35">
      <c r="B2" s="350" t="s">
        <v>293</v>
      </c>
      <c r="C2" s="351"/>
      <c r="D2" s="351"/>
      <c r="E2" s="351"/>
      <c r="F2" s="351"/>
      <c r="G2" s="352"/>
      <c r="I2" s="350" t="s">
        <v>292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59" t="s">
        <v>215</v>
      </c>
      <c r="C86" s="360"/>
      <c r="D86" s="361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59" t="s">
        <v>215</v>
      </c>
      <c r="J86" s="360"/>
      <c r="K86" s="361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362">
        <v>44294</v>
      </c>
      <c r="D1" s="363"/>
      <c r="J1" s="362">
        <v>44293</v>
      </c>
      <c r="K1" s="363"/>
    </row>
    <row r="2" spans="2:14" ht="61.5" customHeight="1" thickBot="1" x14ac:dyDescent="0.35">
      <c r="B2" s="350" t="s">
        <v>294</v>
      </c>
      <c r="C2" s="351"/>
      <c r="D2" s="351"/>
      <c r="E2" s="351"/>
      <c r="F2" s="351"/>
      <c r="G2" s="352"/>
      <c r="I2" s="350" t="s">
        <v>293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359" t="s">
        <v>215</v>
      </c>
      <c r="J86" s="360"/>
      <c r="K86" s="361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362">
        <v>44295</v>
      </c>
      <c r="D1" s="363"/>
      <c r="J1" s="362">
        <v>44294</v>
      </c>
      <c r="K1" s="363"/>
    </row>
    <row r="2" spans="2:14" ht="61.5" customHeight="1" thickBot="1" x14ac:dyDescent="0.35">
      <c r="B2" s="350" t="s">
        <v>295</v>
      </c>
      <c r="C2" s="351"/>
      <c r="D2" s="351"/>
      <c r="E2" s="351"/>
      <c r="F2" s="351"/>
      <c r="G2" s="352"/>
      <c r="I2" s="350" t="s">
        <v>294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359" t="s">
        <v>215</v>
      </c>
      <c r="C86" s="360"/>
      <c r="D86" s="361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359" t="s">
        <v>215</v>
      </c>
      <c r="J86" s="360"/>
      <c r="K86" s="361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362">
        <v>44296</v>
      </c>
      <c r="D1" s="363"/>
      <c r="J1" s="362">
        <v>44295</v>
      </c>
      <c r="K1" s="363"/>
      <c r="M1" s="297"/>
    </row>
    <row r="2" spans="2:14" ht="56.25" customHeight="1" thickBot="1" x14ac:dyDescent="0.35">
      <c r="B2" s="350" t="s">
        <v>296</v>
      </c>
      <c r="C2" s="351"/>
      <c r="D2" s="351"/>
      <c r="E2" s="351"/>
      <c r="F2" s="351"/>
      <c r="G2" s="352"/>
      <c r="I2" s="350" t="s">
        <v>295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359" t="s">
        <v>215</v>
      </c>
      <c r="C86" s="360"/>
      <c r="D86" s="361"/>
      <c r="E86" s="167">
        <v>758169</v>
      </c>
      <c r="F86" s="167">
        <v>4856</v>
      </c>
      <c r="G86" s="254">
        <f t="shared" si="2"/>
        <v>6.4049044474253103</v>
      </c>
      <c r="I86" s="359" t="s">
        <v>215</v>
      </c>
      <c r="J86" s="360"/>
      <c r="K86" s="361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362">
        <v>44296</v>
      </c>
      <c r="K1" s="363"/>
    </row>
    <row r="2" spans="2:14" ht="56.25" customHeight="1" thickBot="1" x14ac:dyDescent="0.35">
      <c r="B2" s="350" t="s">
        <v>297</v>
      </c>
      <c r="C2" s="351"/>
      <c r="D2" s="351"/>
      <c r="E2" s="351"/>
      <c r="F2" s="351"/>
      <c r="G2" s="352"/>
      <c r="I2" s="350" t="s">
        <v>296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359" t="s">
        <v>215</v>
      </c>
      <c r="C86" s="360"/>
      <c r="D86" s="361"/>
      <c r="E86" s="167">
        <v>758169</v>
      </c>
      <c r="F86" s="167">
        <v>4642</v>
      </c>
      <c r="G86" s="233">
        <v>6.12</v>
      </c>
      <c r="I86" s="359" t="s">
        <v>215</v>
      </c>
      <c r="J86" s="360"/>
      <c r="K86" s="361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50" t="s">
        <v>299</v>
      </c>
      <c r="C2" s="351"/>
      <c r="D2" s="351"/>
      <c r="E2" s="351"/>
      <c r="F2" s="351"/>
      <c r="G2" s="352"/>
      <c r="I2" s="350" t="s">
        <v>297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359" t="s">
        <v>215</v>
      </c>
      <c r="C86" s="360"/>
      <c r="D86" s="361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359" t="s">
        <v>215</v>
      </c>
      <c r="J86" s="360"/>
      <c r="K86" s="361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50" t="s">
        <v>300</v>
      </c>
      <c r="C2" s="351"/>
      <c r="D2" s="351"/>
      <c r="E2" s="351"/>
      <c r="F2" s="351"/>
      <c r="G2" s="352"/>
      <c r="I2" s="350" t="s">
        <v>299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359" t="s">
        <v>215</v>
      </c>
      <c r="J86" s="360"/>
      <c r="K86" s="361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50" t="s">
        <v>301</v>
      </c>
      <c r="C2" s="351"/>
      <c r="D2" s="351"/>
      <c r="E2" s="351"/>
      <c r="F2" s="351"/>
      <c r="G2" s="352"/>
      <c r="I2" s="350" t="s">
        <v>300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359" t="s">
        <v>215</v>
      </c>
      <c r="J86" s="360"/>
      <c r="K86" s="361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50" t="s">
        <v>302</v>
      </c>
      <c r="C2" s="351"/>
      <c r="D2" s="351"/>
      <c r="E2" s="351"/>
      <c r="F2" s="351"/>
      <c r="G2" s="352"/>
      <c r="I2" s="350" t="s">
        <v>301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359" t="s">
        <v>215</v>
      </c>
      <c r="J86" s="360"/>
      <c r="K86" s="361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39" t="s">
        <v>219</v>
      </c>
      <c r="C2" s="340"/>
      <c r="D2" s="340"/>
      <c r="E2" s="340"/>
      <c r="F2" s="340"/>
      <c r="G2" s="341"/>
      <c r="I2" s="339" t="s">
        <v>171</v>
      </c>
      <c r="J2" s="340"/>
      <c r="K2" s="340"/>
      <c r="L2" s="340"/>
      <c r="M2" s="340"/>
      <c r="N2" s="341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42" t="s">
        <v>215</v>
      </c>
      <c r="J85" s="343"/>
      <c r="K85" s="344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45" t="s">
        <v>169</v>
      </c>
      <c r="F87" s="346"/>
      <c r="G87" s="28">
        <f>F85</f>
        <v>2462</v>
      </c>
      <c r="L87" s="345" t="s">
        <v>169</v>
      </c>
      <c r="M87" s="346"/>
      <c r="N87" s="28">
        <f>M85</f>
        <v>2502</v>
      </c>
    </row>
    <row r="88" spans="2:14" ht="15.75" x14ac:dyDescent="0.25">
      <c r="E88" s="345" t="s">
        <v>3</v>
      </c>
      <c r="F88" s="346"/>
      <c r="G88" s="28">
        <f>E85</f>
        <v>757359</v>
      </c>
      <c r="L88" s="345" t="s">
        <v>3</v>
      </c>
      <c r="M88" s="346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50" t="s">
        <v>303</v>
      </c>
      <c r="C2" s="351"/>
      <c r="D2" s="351"/>
      <c r="E2" s="351"/>
      <c r="F2" s="351"/>
      <c r="G2" s="352"/>
      <c r="I2" s="350" t="s">
        <v>302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359" t="s">
        <v>215</v>
      </c>
      <c r="J86" s="360"/>
      <c r="K86" s="361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50" t="s">
        <v>304</v>
      </c>
      <c r="C3" s="351"/>
      <c r="D3" s="351"/>
      <c r="E3" s="351"/>
      <c r="F3" s="351"/>
      <c r="G3" s="352"/>
      <c r="I3" s="350" t="s">
        <v>305</v>
      </c>
      <c r="J3" s="351"/>
      <c r="K3" s="351"/>
      <c r="L3" s="351"/>
      <c r="M3" s="351"/>
      <c r="N3" s="352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59" t="s">
        <v>215</v>
      </c>
      <c r="C87" s="360"/>
      <c r="D87" s="361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359" t="s">
        <v>215</v>
      </c>
      <c r="J87" s="360"/>
      <c r="K87" s="361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50" t="s">
        <v>306</v>
      </c>
      <c r="C3" s="351"/>
      <c r="D3" s="351"/>
      <c r="E3" s="351"/>
      <c r="F3" s="351"/>
      <c r="G3" s="352"/>
      <c r="I3" s="350" t="s">
        <v>304</v>
      </c>
      <c r="J3" s="351"/>
      <c r="K3" s="351"/>
      <c r="L3" s="351"/>
      <c r="M3" s="351"/>
      <c r="N3" s="352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59" t="s">
        <v>215</v>
      </c>
      <c r="C87" s="360"/>
      <c r="D87" s="361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359" t="s">
        <v>215</v>
      </c>
      <c r="J87" s="360"/>
      <c r="K87" s="361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50" t="s">
        <v>307</v>
      </c>
      <c r="C3" s="351"/>
      <c r="D3" s="351"/>
      <c r="E3" s="351"/>
      <c r="F3" s="351"/>
      <c r="G3" s="352"/>
      <c r="I3" s="350" t="s">
        <v>306</v>
      </c>
      <c r="J3" s="351"/>
      <c r="K3" s="351"/>
      <c r="L3" s="351"/>
      <c r="M3" s="351"/>
      <c r="N3" s="352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59" t="s">
        <v>215</v>
      </c>
      <c r="C87" s="360"/>
      <c r="D87" s="361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359" t="s">
        <v>215</v>
      </c>
      <c r="J87" s="360"/>
      <c r="K87" s="361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50" t="s">
        <v>308</v>
      </c>
      <c r="C3" s="351"/>
      <c r="D3" s="351"/>
      <c r="E3" s="351"/>
      <c r="F3" s="351"/>
      <c r="G3" s="352"/>
      <c r="I3" s="350" t="s">
        <v>307</v>
      </c>
      <c r="J3" s="351"/>
      <c r="K3" s="351"/>
      <c r="L3" s="351"/>
      <c r="M3" s="351"/>
      <c r="N3" s="352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59" t="s">
        <v>215</v>
      </c>
      <c r="C87" s="360"/>
      <c r="D87" s="361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359" t="s">
        <v>215</v>
      </c>
      <c r="J87" s="360"/>
      <c r="K87" s="361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50" t="s">
        <v>309</v>
      </c>
      <c r="C2" s="351"/>
      <c r="D2" s="351"/>
      <c r="E2" s="351"/>
      <c r="F2" s="351"/>
      <c r="G2" s="352"/>
      <c r="I2" s="350" t="s">
        <v>308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359" t="s">
        <v>215</v>
      </c>
      <c r="J86" s="360"/>
      <c r="K86" s="361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50" t="s">
        <v>310</v>
      </c>
      <c r="C2" s="351"/>
      <c r="D2" s="351"/>
      <c r="E2" s="351"/>
      <c r="F2" s="351"/>
      <c r="G2" s="352"/>
      <c r="I2" s="350" t="s">
        <v>309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359" t="s">
        <v>215</v>
      </c>
      <c r="J86" s="360"/>
      <c r="K86" s="361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48" t="s">
        <v>220</v>
      </c>
      <c r="C2" s="348"/>
      <c r="D2" s="348"/>
      <c r="E2" s="348"/>
      <c r="F2" s="348"/>
      <c r="G2" s="348"/>
      <c r="I2" s="339" t="s">
        <v>219</v>
      </c>
      <c r="J2" s="340"/>
      <c r="K2" s="340"/>
      <c r="L2" s="340"/>
      <c r="M2" s="340"/>
      <c r="N2" s="341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49" t="s">
        <v>232</v>
      </c>
      <c r="C86" s="349"/>
      <c r="D86" s="349"/>
      <c r="E86" s="162">
        <v>757359</v>
      </c>
      <c r="F86" s="162">
        <v>2517</v>
      </c>
      <c r="G86" s="159">
        <f t="shared" si="2"/>
        <v>3.3233908886010464</v>
      </c>
      <c r="I86" s="338" t="s">
        <v>232</v>
      </c>
      <c r="J86" s="338"/>
      <c r="K86" s="338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50" t="s">
        <v>311</v>
      </c>
      <c r="C2" s="351"/>
      <c r="D2" s="351"/>
      <c r="E2" s="351"/>
      <c r="F2" s="351"/>
      <c r="G2" s="352"/>
      <c r="I2" s="350" t="s">
        <v>310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359" t="s">
        <v>215</v>
      </c>
      <c r="J86" s="360"/>
      <c r="K86" s="361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50" t="s">
        <v>312</v>
      </c>
      <c r="C2" s="351"/>
      <c r="D2" s="351"/>
      <c r="E2" s="351"/>
      <c r="F2" s="351"/>
      <c r="G2" s="352"/>
      <c r="I2" s="350" t="s">
        <v>311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359" t="s">
        <v>215</v>
      </c>
      <c r="J86" s="360"/>
      <c r="K86" s="361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50" t="s">
        <v>313</v>
      </c>
      <c r="C2" s="351"/>
      <c r="D2" s="351"/>
      <c r="E2" s="351"/>
      <c r="F2" s="351"/>
      <c r="G2" s="352"/>
      <c r="I2" s="350" t="s">
        <v>312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359" t="s">
        <v>215</v>
      </c>
      <c r="J86" s="360"/>
      <c r="K86" s="361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50" t="s">
        <v>314</v>
      </c>
      <c r="C2" s="351"/>
      <c r="D2" s="351"/>
      <c r="E2" s="351"/>
      <c r="F2" s="351"/>
      <c r="G2" s="352"/>
      <c r="I2" s="350" t="s">
        <v>313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9" t="s">
        <v>215</v>
      </c>
      <c r="C86" s="360"/>
      <c r="D86" s="361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359" t="s">
        <v>215</v>
      </c>
      <c r="J86" s="360"/>
      <c r="K86" s="361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50" t="s">
        <v>315</v>
      </c>
      <c r="C2" s="351"/>
      <c r="D2" s="351"/>
      <c r="E2" s="351"/>
      <c r="F2" s="351"/>
      <c r="G2" s="352"/>
      <c r="I2" s="350" t="s">
        <v>314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366" t="s">
        <v>215</v>
      </c>
      <c r="J86" s="367"/>
      <c r="K86" s="368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50" t="s">
        <v>316</v>
      </c>
      <c r="C2" s="351"/>
      <c r="D2" s="351"/>
      <c r="E2" s="351"/>
      <c r="F2" s="351"/>
      <c r="G2" s="352"/>
      <c r="I2" s="350" t="s">
        <v>315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366" t="s">
        <v>215</v>
      </c>
      <c r="J86" s="367"/>
      <c r="K86" s="368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50" t="s">
        <v>317</v>
      </c>
      <c r="C2" s="351"/>
      <c r="D2" s="351"/>
      <c r="E2" s="351"/>
      <c r="F2" s="351"/>
      <c r="G2" s="352"/>
      <c r="I2" s="350" t="s">
        <v>316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366" t="s">
        <v>215</v>
      </c>
      <c r="J86" s="367"/>
      <c r="K86" s="368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50" t="s">
        <v>318</v>
      </c>
      <c r="C2" s="351"/>
      <c r="D2" s="351"/>
      <c r="E2" s="351"/>
      <c r="F2" s="351"/>
      <c r="G2" s="352"/>
      <c r="I2" s="350" t="s">
        <v>317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366" t="s">
        <v>215</v>
      </c>
      <c r="J86" s="367"/>
      <c r="K86" s="368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50" t="s">
        <v>319</v>
      </c>
      <c r="C2" s="351"/>
      <c r="D2" s="351"/>
      <c r="E2" s="351"/>
      <c r="F2" s="351"/>
      <c r="G2" s="352"/>
      <c r="I2" s="350" t="s">
        <v>318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50" t="s">
        <v>320</v>
      </c>
      <c r="C2" s="351"/>
      <c r="D2" s="351"/>
      <c r="E2" s="351"/>
      <c r="F2" s="351"/>
      <c r="G2" s="352"/>
      <c r="I2" s="350" t="s">
        <v>319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50" t="s">
        <v>234</v>
      </c>
      <c r="C2" s="351"/>
      <c r="D2" s="351"/>
      <c r="E2" s="351"/>
      <c r="F2" s="351"/>
      <c r="G2" s="352"/>
      <c r="I2" s="348" t="s">
        <v>220</v>
      </c>
      <c r="J2" s="348"/>
      <c r="K2" s="348"/>
      <c r="L2" s="348"/>
      <c r="M2" s="348"/>
      <c r="N2" s="348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42" t="s">
        <v>215</v>
      </c>
      <c r="C86" s="343"/>
      <c r="D86" s="344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49" t="s">
        <v>232</v>
      </c>
      <c r="J86" s="349"/>
      <c r="K86" s="349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50" t="s">
        <v>321</v>
      </c>
      <c r="C2" s="351"/>
      <c r="D2" s="351"/>
      <c r="E2" s="351"/>
      <c r="F2" s="351"/>
      <c r="G2" s="352"/>
      <c r="I2" s="350" t="s">
        <v>320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N8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50" t="s">
        <v>322</v>
      </c>
      <c r="C2" s="351"/>
      <c r="D2" s="351"/>
      <c r="E2" s="351"/>
      <c r="F2" s="351"/>
      <c r="G2" s="352"/>
      <c r="I2" s="350" t="s">
        <v>321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28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R6" sqref="R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44324</v>
      </c>
      <c r="J1" s="249">
        <v>44323</v>
      </c>
    </row>
    <row r="2" spans="2:14" ht="72" customHeight="1" thickBot="1" x14ac:dyDescent="0.35">
      <c r="B2" s="350" t="s">
        <v>323</v>
      </c>
      <c r="C2" s="351"/>
      <c r="D2" s="351"/>
      <c r="E2" s="351"/>
      <c r="F2" s="351"/>
      <c r="G2" s="352"/>
      <c r="I2" s="350" t="s">
        <v>322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543</v>
      </c>
      <c r="G5" s="173">
        <f t="shared" ref="G5:G68" si="0">F5*1000/E5</f>
        <v>1.6072554411368594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567</v>
      </c>
      <c r="N5" s="173">
        <f t="shared" ref="N5:N68" si="1">M5*1000/L5</f>
        <v>1.6782943556622454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41</v>
      </c>
      <c r="G6" s="173">
        <f t="shared" si="0"/>
        <v>1.0667082943074202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46</v>
      </c>
      <c r="N6" s="173">
        <f t="shared" si="1"/>
        <v>1.1967946716619835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96</v>
      </c>
      <c r="G8" s="173">
        <f t="shared" si="0"/>
        <v>1.7270535746410967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106</v>
      </c>
      <c r="N8" s="173">
        <f t="shared" si="1"/>
        <v>1.9069549886662109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55</v>
      </c>
      <c r="G9" s="173">
        <f t="shared" si="0"/>
        <v>1.9999272753718047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57</v>
      </c>
      <c r="N9" s="173">
        <f t="shared" si="1"/>
        <v>2.0726519035671429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23</v>
      </c>
      <c r="G10" s="173">
        <f t="shared" si="0"/>
        <v>2.4058577405857742</v>
      </c>
      <c r="H10" s="53" t="s">
        <v>170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22</v>
      </c>
      <c r="N10" s="173">
        <f t="shared" si="1"/>
        <v>2.3012552301255229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3</v>
      </c>
      <c r="G12" s="173">
        <f t="shared" si="0"/>
        <v>2.7548209366391183</v>
      </c>
      <c r="H12" s="53" t="s">
        <v>170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33</v>
      </c>
      <c r="G14" s="173">
        <f t="shared" si="0"/>
        <v>2.1385522649212625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34</v>
      </c>
      <c r="N14" s="173">
        <f t="shared" si="1"/>
        <v>2.2033568790097857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21</v>
      </c>
      <c r="N16" s="173">
        <f t="shared" si="1"/>
        <v>1.6124078624078624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1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6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7</v>
      </c>
      <c r="G20" s="173">
        <f t="shared" si="0"/>
        <v>1.4459822350753977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1">
        <v>6</v>
      </c>
      <c r="G23" s="173">
        <f t="shared" si="0"/>
        <v>2.5146689019279127</v>
      </c>
      <c r="H23" s="53" t="s">
        <v>170</v>
      </c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1">
        <v>2</v>
      </c>
      <c r="G26" s="202">
        <f t="shared" si="0"/>
        <v>0.74183976261127593</v>
      </c>
      <c r="I26" s="266">
        <v>22</v>
      </c>
      <c r="J26" s="200" t="s">
        <v>183</v>
      </c>
      <c r="K26" s="181">
        <v>56522</v>
      </c>
      <c r="L26" s="324">
        <v>2696</v>
      </c>
      <c r="M26" s="326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H27" s="53" t="s">
        <v>170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21">
        <v>2</v>
      </c>
      <c r="G28" s="202">
        <f t="shared" si="0"/>
        <v>0.41753653444676408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1</v>
      </c>
      <c r="G29" s="202">
        <f t="shared" si="0"/>
        <v>0.42680324370465217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21">
        <v>1</v>
      </c>
      <c r="G30" s="202">
        <f t="shared" si="0"/>
        <v>0.58823529411764708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6</v>
      </c>
      <c r="G31" s="173">
        <f t="shared" si="0"/>
        <v>1.6098738932116985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10</v>
      </c>
      <c r="N31" s="173">
        <f t="shared" si="1"/>
        <v>2.6831231553528307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6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H39" s="53" t="s">
        <v>170</v>
      </c>
      <c r="I39" s="311">
        <v>35</v>
      </c>
      <c r="J39" s="328" t="s">
        <v>190</v>
      </c>
      <c r="K39" s="305">
        <v>57546</v>
      </c>
      <c r="L39" s="324">
        <v>1494</v>
      </c>
      <c r="M39" s="326">
        <v>1</v>
      </c>
      <c r="N39" s="202">
        <f t="shared" si="1"/>
        <v>0.66934404283801874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83</v>
      </c>
      <c r="G42" s="173">
        <f t="shared" si="0"/>
        <v>1.7741487292392535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89</v>
      </c>
      <c r="N42" s="173">
        <f t="shared" si="1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5</v>
      </c>
      <c r="N43" s="173">
        <f t="shared" si="1"/>
        <v>1.2879958784131891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25</v>
      </c>
      <c r="G46" s="173">
        <f t="shared" si="0"/>
        <v>2.7409275298761102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5</v>
      </c>
      <c r="N48" s="173">
        <f t="shared" si="1"/>
        <v>1.1619800139437602</v>
      </c>
    </row>
    <row r="49" spans="2:14" ht="39.75" customHeight="1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1">
        <v>2</v>
      </c>
      <c r="G49" s="173">
        <f t="shared" si="0"/>
        <v>1.3431833445265278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6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H51" s="53" t="s">
        <v>170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10</v>
      </c>
      <c r="N51" s="173">
        <f t="shared" si="1"/>
        <v>2.0140986908358509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5</v>
      </c>
      <c r="G52" s="173">
        <f t="shared" si="0"/>
        <v>1.0775862068965518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6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4</v>
      </c>
      <c r="G57" s="173">
        <f t="shared" si="0"/>
        <v>1.0976948408342482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6">
        <v>8</v>
      </c>
      <c r="N57" s="173">
        <f t="shared" si="1"/>
        <v>2.1953896816684964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1">
        <v>14</v>
      </c>
      <c r="G58" s="173">
        <f t="shared" si="0"/>
        <v>2.3846022824050417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6">
        <v>17</v>
      </c>
      <c r="N58" s="173">
        <f t="shared" si="1"/>
        <v>2.8955884857775507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4</v>
      </c>
      <c r="G61" s="173">
        <f t="shared" si="0"/>
        <v>1.2202562538133008</v>
      </c>
      <c r="H61" s="53" t="s">
        <v>170</v>
      </c>
      <c r="I61" s="266">
        <v>57</v>
      </c>
      <c r="J61" s="200" t="s">
        <v>201</v>
      </c>
      <c r="K61" s="181">
        <v>58721</v>
      </c>
      <c r="L61" s="324">
        <v>3278</v>
      </c>
      <c r="M61" s="326">
        <v>3</v>
      </c>
      <c r="N61" s="202">
        <f t="shared" si="1"/>
        <v>0.91519219035997557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26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21">
        <v>1</v>
      </c>
      <c r="G73" s="202">
        <f t="shared" si="2"/>
        <v>0.78926598263614833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2</v>
      </c>
      <c r="N73" s="173">
        <f t="shared" si="3"/>
        <v>1.5785319652722967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4</v>
      </c>
      <c r="G74" s="173">
        <f t="shared" si="2"/>
        <v>1.788109074653554</v>
      </c>
      <c r="H74" s="53" t="s">
        <v>170</v>
      </c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1">
        <v>12</v>
      </c>
      <c r="G76" s="254">
        <f t="shared" si="2"/>
        <v>5.2747252747252746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13</v>
      </c>
      <c r="N76" s="254">
        <f t="shared" si="3"/>
        <v>5.7142857142857144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11</v>
      </c>
      <c r="N79" s="173">
        <f t="shared" si="3"/>
        <v>2.3965141612200438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6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1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1</v>
      </c>
      <c r="N81" s="202">
        <f t="shared" si="3"/>
        <v>0.38955979742890534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1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1">
        <v>14</v>
      </c>
      <c r="G84" s="173">
        <f t="shared" si="2"/>
        <v>2.3580933131211048</v>
      </c>
      <c r="H84" s="53" t="s">
        <v>170</v>
      </c>
      <c r="I84" s="266">
        <v>80</v>
      </c>
      <c r="J84" s="64" t="s">
        <v>214</v>
      </c>
      <c r="K84" s="181">
        <v>60062</v>
      </c>
      <c r="L84" s="324">
        <v>5937</v>
      </c>
      <c r="M84" s="326">
        <v>12</v>
      </c>
      <c r="N84" s="173">
        <f t="shared" si="3"/>
        <v>2.02122283981809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1255</v>
      </c>
      <c r="G86" s="317">
        <f t="shared" si="2"/>
        <v>1.6534239049524986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1301</v>
      </c>
      <c r="N86" s="317">
        <f t="shared" si="3"/>
        <v>1.7140274903133073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44325</v>
      </c>
      <c r="J1" s="249">
        <v>44324</v>
      </c>
    </row>
    <row r="2" spans="2:14" ht="72" customHeight="1" thickBot="1" x14ac:dyDescent="0.35">
      <c r="B2" s="350" t="s">
        <v>324</v>
      </c>
      <c r="C2" s="351"/>
      <c r="D2" s="351"/>
      <c r="E2" s="351"/>
      <c r="F2" s="351"/>
      <c r="G2" s="352"/>
      <c r="I2" s="350" t="s">
        <v>323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18">
        <v>553</v>
      </c>
      <c r="G5" s="173">
        <f t="shared" ref="G5:G68" si="0">F5*1000/E5</f>
        <v>1.6368549888557702</v>
      </c>
      <c r="H5" s="53" t="s">
        <v>170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543</v>
      </c>
      <c r="N5" s="173">
        <f t="shared" ref="N5:N68" si="1">M5*1000/L5</f>
        <v>1.6072554411368594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18">
        <v>40</v>
      </c>
      <c r="G6" s="173">
        <f t="shared" si="0"/>
        <v>1.0406910188365075</v>
      </c>
      <c r="I6" s="266">
        <v>2</v>
      </c>
      <c r="J6" s="64" t="s">
        <v>227</v>
      </c>
      <c r="K6" s="181">
        <v>55008</v>
      </c>
      <c r="L6" s="324">
        <v>38436</v>
      </c>
      <c r="M6" s="321">
        <v>41</v>
      </c>
      <c r="N6" s="173">
        <f t="shared" si="1"/>
        <v>1.0667082943074202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18">
        <v>32</v>
      </c>
      <c r="G7" s="173">
        <f t="shared" si="0"/>
        <v>1.3896126454750739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33</v>
      </c>
      <c r="N7" s="173">
        <f t="shared" si="1"/>
        <v>1.4330380406461698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18">
        <v>90</v>
      </c>
      <c r="G8" s="173">
        <f t="shared" si="0"/>
        <v>1.6191127262260281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96</v>
      </c>
      <c r="N8" s="173">
        <f t="shared" si="1"/>
        <v>1.7270535746410967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18">
        <v>52</v>
      </c>
      <c r="G9" s="173">
        <f t="shared" si="0"/>
        <v>1.8908403330787971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55</v>
      </c>
      <c r="N9" s="173">
        <f t="shared" si="1"/>
        <v>1.9999272753718047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18">
        <v>21</v>
      </c>
      <c r="G10" s="173">
        <f t="shared" si="0"/>
        <v>2.1966527196652721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21">
        <v>23</v>
      </c>
      <c r="N10" s="173">
        <f t="shared" si="1"/>
        <v>2.4058577405857742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6577</v>
      </c>
      <c r="F11" s="318">
        <v>6</v>
      </c>
      <c r="G11" s="202">
        <f t="shared" si="0"/>
        <v>0.91227003192945111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18">
        <v>3</v>
      </c>
      <c r="G12" s="173">
        <f t="shared" si="0"/>
        <v>2.7548209366391183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21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18">
        <v>29</v>
      </c>
      <c r="G14" s="173">
        <f t="shared" si="0"/>
        <v>1.87933380856717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33</v>
      </c>
      <c r="N14" s="173">
        <f t="shared" si="1"/>
        <v>2.1385522649212625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18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18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1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18">
        <v>8</v>
      </c>
      <c r="G20" s="173">
        <f t="shared" si="0"/>
        <v>1.6525511258004544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7</v>
      </c>
      <c r="N20" s="173">
        <f t="shared" si="1"/>
        <v>1.4459822350753977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18">
        <v>6</v>
      </c>
      <c r="G23" s="173">
        <f t="shared" si="0"/>
        <v>2.5146689019279127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1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1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2501</v>
      </c>
      <c r="F25" s="318">
        <v>6</v>
      </c>
      <c r="G25" s="173">
        <f t="shared" si="0"/>
        <v>2.3990403838464616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18">
        <v>3</v>
      </c>
      <c r="G26" s="173">
        <f t="shared" si="0"/>
        <v>1.1127596439169138</v>
      </c>
      <c r="H26" s="53" t="s">
        <v>170</v>
      </c>
      <c r="I26" s="266">
        <v>22</v>
      </c>
      <c r="J26" s="200" t="s">
        <v>183</v>
      </c>
      <c r="K26" s="181">
        <v>56522</v>
      </c>
      <c r="L26" s="324">
        <v>2696</v>
      </c>
      <c r="M26" s="321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18">
        <v>1</v>
      </c>
      <c r="G27" s="202">
        <f t="shared" si="0"/>
        <v>0.32701111837802488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18">
        <v>1</v>
      </c>
      <c r="G28" s="202">
        <f t="shared" si="0"/>
        <v>0.20876826722338204</v>
      </c>
      <c r="I28" s="266">
        <v>24</v>
      </c>
      <c r="J28" s="200" t="s">
        <v>185</v>
      </c>
      <c r="K28" s="181">
        <v>56666</v>
      </c>
      <c r="L28" s="324">
        <v>4790</v>
      </c>
      <c r="M28" s="321">
        <v>2</v>
      </c>
      <c r="N28" s="202">
        <f t="shared" si="1"/>
        <v>0.41753653444676408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 t="s">
        <v>170</v>
      </c>
      <c r="I29" s="266">
        <v>25</v>
      </c>
      <c r="J29" s="200" t="s">
        <v>186</v>
      </c>
      <c r="K29" s="181">
        <v>57314</v>
      </c>
      <c r="L29" s="324">
        <v>2343</v>
      </c>
      <c r="M29" s="321">
        <v>1</v>
      </c>
      <c r="N29" s="202">
        <f t="shared" si="1"/>
        <v>0.42680324370465217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18">
        <v>1</v>
      </c>
      <c r="G30" s="202">
        <f t="shared" si="0"/>
        <v>0.58823529411764708</v>
      </c>
      <c r="I30" s="266">
        <v>26</v>
      </c>
      <c r="J30" s="200" t="s">
        <v>187</v>
      </c>
      <c r="K30" s="181">
        <v>56773</v>
      </c>
      <c r="L30" s="324">
        <v>1700</v>
      </c>
      <c r="M30" s="321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18">
        <v>8</v>
      </c>
      <c r="G31" s="173">
        <f t="shared" si="0"/>
        <v>2.1464985242822645</v>
      </c>
      <c r="H31" s="53" t="s">
        <v>170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6</v>
      </c>
      <c r="N31" s="173">
        <f t="shared" si="1"/>
        <v>1.6098738932116985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2364</v>
      </c>
      <c r="F33" s="318">
        <v>2</v>
      </c>
      <c r="G33" s="202">
        <f t="shared" si="0"/>
        <v>0.84602368866328259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1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1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1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18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18">
        <v>3</v>
      </c>
      <c r="G39" s="173">
        <f t="shared" si="0"/>
        <v>2.0080321285140563</v>
      </c>
      <c r="H39" s="53"/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18">
        <v>1</v>
      </c>
      <c r="G41" s="202">
        <f t="shared" si="0"/>
        <v>0.36496350364963503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1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18">
        <v>73</v>
      </c>
      <c r="G42" s="173">
        <f t="shared" si="0"/>
        <v>1.5603958702947651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1">
        <v>83</v>
      </c>
      <c r="N42" s="173">
        <f t="shared" si="1"/>
        <v>1.7741487292392535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18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18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18">
        <v>22</v>
      </c>
      <c r="G46" s="173">
        <f t="shared" si="0"/>
        <v>2.412016226290977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25</v>
      </c>
      <c r="N46" s="173">
        <f t="shared" si="1"/>
        <v>2.7409275298761102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18">
        <v>6</v>
      </c>
      <c r="G47" s="173">
        <f t="shared" si="0"/>
        <v>1.5727391874180865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18">
        <v>6</v>
      </c>
      <c r="G48" s="173">
        <f t="shared" si="0"/>
        <v>1.3943760167325121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1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18">
        <v>17</v>
      </c>
      <c r="G51" s="254">
        <f t="shared" si="0"/>
        <v>3.4239677744209467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1"/>
        <v>3.0211480362537766</v>
      </c>
    </row>
    <row r="52" spans="2:14" ht="16.5" thickBot="1" x14ac:dyDescent="0.3">
      <c r="B52" s="266">
        <v>48</v>
      </c>
      <c r="C52" s="200" t="s">
        <v>89</v>
      </c>
      <c r="D52" s="181">
        <v>58311</v>
      </c>
      <c r="E52" s="324">
        <v>4640</v>
      </c>
      <c r="F52" s="318">
        <v>4</v>
      </c>
      <c r="G52" s="202">
        <f t="shared" si="0"/>
        <v>0.86206896551724133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5</v>
      </c>
      <c r="N52" s="173">
        <f t="shared" si="1"/>
        <v>1.0775862068965518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18">
        <v>5</v>
      </c>
      <c r="G55" s="172">
        <f t="shared" si="0"/>
        <v>3.0562347188264058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1"/>
        <v>3.6674816625916868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3644</v>
      </c>
      <c r="F57" s="318">
        <v>3</v>
      </c>
      <c r="G57" s="202">
        <f t="shared" si="0"/>
        <v>0.82327113062568602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1">
        <v>4</v>
      </c>
      <c r="N57" s="173">
        <f t="shared" si="1"/>
        <v>1.0976948408342482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18">
        <v>11</v>
      </c>
      <c r="G58" s="173">
        <f t="shared" si="0"/>
        <v>1.8736160790325327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1">
        <v>14</v>
      </c>
      <c r="N58" s="173">
        <f t="shared" si="1"/>
        <v>2.3846022824050417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173">
        <f t="shared" si="1"/>
        <v>1.0400416016640666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18">
        <v>4</v>
      </c>
      <c r="G60" s="173">
        <f t="shared" si="0"/>
        <v>1.2161751292186074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18">
        <v>1</v>
      </c>
      <c r="G61" s="202">
        <f t="shared" si="0"/>
        <v>0.30506406345332521</v>
      </c>
      <c r="H61" s="53"/>
      <c r="I61" s="266">
        <v>57</v>
      </c>
      <c r="J61" s="64" t="s">
        <v>201</v>
      </c>
      <c r="K61" s="181">
        <v>58721</v>
      </c>
      <c r="L61" s="324">
        <v>3278</v>
      </c>
      <c r="M61" s="321">
        <v>4</v>
      </c>
      <c r="N61" s="173">
        <f t="shared" si="1"/>
        <v>1.2202562538133008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18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18">
        <v>1</v>
      </c>
      <c r="G65" s="202">
        <f t="shared" si="0"/>
        <v>0.60606060606060608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64" t="s">
        <v>204</v>
      </c>
      <c r="D66" s="181">
        <v>58990</v>
      </c>
      <c r="E66" s="324">
        <v>629</v>
      </c>
      <c r="F66" s="318">
        <v>1</v>
      </c>
      <c r="G66" s="173">
        <f t="shared" si="0"/>
        <v>1.589825119236884</v>
      </c>
      <c r="H66" s="53" t="s">
        <v>170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18">
        <v>20</v>
      </c>
      <c r="G67" s="254">
        <f t="shared" si="0"/>
        <v>4.1893590280687052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18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18">
        <v>8</v>
      </c>
      <c r="G71" s="254">
        <f t="shared" si="2"/>
        <v>5.2185257664709717</v>
      </c>
      <c r="H71" s="53" t="s">
        <v>170</v>
      </c>
      <c r="I71" s="311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18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21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4</v>
      </c>
      <c r="G74" s="173">
        <f t="shared" si="2"/>
        <v>1.788109074653554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18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1">
        <v>12</v>
      </c>
      <c r="N76" s="254">
        <f t="shared" si="3"/>
        <v>5.2747252747252746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18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1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18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18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1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18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1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18">
        <v>13</v>
      </c>
      <c r="G84" s="173">
        <f t="shared" si="2"/>
        <v>2.1896580764695974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21">
        <v>14</v>
      </c>
      <c r="N84" s="173">
        <f t="shared" si="3"/>
        <v>2.3580933131211048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1440</v>
      </c>
      <c r="F85" s="319">
        <v>1</v>
      </c>
      <c r="G85" s="202">
        <f t="shared" si="2"/>
        <v>0.69444444444444442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759031</v>
      </c>
      <c r="F86" s="167">
        <f>SUM(F5:F85)</f>
        <v>1219</v>
      </c>
      <c r="G86" s="317">
        <f t="shared" si="2"/>
        <v>1.605995012061431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1255</v>
      </c>
      <c r="N86" s="317">
        <f t="shared" si="3"/>
        <v>1.6534239049524986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44326</v>
      </c>
      <c r="J1" s="249">
        <v>44325</v>
      </c>
    </row>
    <row r="2" spans="2:14" ht="72" customHeight="1" thickBot="1" x14ac:dyDescent="0.35">
      <c r="B2" s="350" t="s">
        <v>325</v>
      </c>
      <c r="C2" s="351"/>
      <c r="D2" s="351"/>
      <c r="E2" s="351"/>
      <c r="F2" s="351"/>
      <c r="G2" s="352"/>
      <c r="I2" s="350" t="s">
        <v>324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553</v>
      </c>
      <c r="G5" s="173">
        <f t="shared" ref="G5:G68" si="0">F5*1000/E5</f>
        <v>1.6363173686359682</v>
      </c>
      <c r="H5" s="53"/>
      <c r="I5" s="266">
        <v>1</v>
      </c>
      <c r="J5" s="64" t="s">
        <v>226</v>
      </c>
      <c r="K5" s="181">
        <v>54975</v>
      </c>
      <c r="L5" s="323">
        <v>337843</v>
      </c>
      <c r="M5" s="318">
        <v>553</v>
      </c>
      <c r="N5" s="173">
        <f t="shared" ref="N5:N68" si="1">M5*1000/L5</f>
        <v>1.6368549888557702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38</v>
      </c>
      <c r="G6" s="202">
        <f t="shared" si="0"/>
        <v>0.98904245074308317</v>
      </c>
      <c r="I6" s="266">
        <v>2</v>
      </c>
      <c r="J6" s="64" t="s">
        <v>227</v>
      </c>
      <c r="K6" s="181">
        <v>55008</v>
      </c>
      <c r="L6" s="324">
        <v>38436</v>
      </c>
      <c r="M6" s="318">
        <v>40</v>
      </c>
      <c r="N6" s="173">
        <f t="shared" si="1"/>
        <v>1.0406910188365075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18">
        <v>32</v>
      </c>
      <c r="N7" s="173">
        <f t="shared" si="1"/>
        <v>1.3896126454750739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55586</v>
      </c>
      <c r="M8" s="318">
        <v>90</v>
      </c>
      <c r="N8" s="173">
        <f t="shared" si="1"/>
        <v>1.6191127262260281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46</v>
      </c>
      <c r="G9" s="173">
        <f t="shared" si="0"/>
        <v>1.6728489344679613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18">
        <v>52</v>
      </c>
      <c r="N9" s="173">
        <f t="shared" si="1"/>
        <v>1.8908403330787971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18</v>
      </c>
      <c r="G10" s="173">
        <f t="shared" si="0"/>
        <v>1.8830421592216759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18">
        <v>21</v>
      </c>
      <c r="N10" s="173">
        <f t="shared" si="1"/>
        <v>2.1966527196652721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6574</v>
      </c>
      <c r="F11" s="318">
        <v>7</v>
      </c>
      <c r="G11" s="173">
        <f t="shared" si="0"/>
        <v>1.0648007301490721</v>
      </c>
      <c r="H11" s="53" t="s">
        <v>170</v>
      </c>
      <c r="I11" s="266">
        <v>7</v>
      </c>
      <c r="J11" s="200" t="s">
        <v>172</v>
      </c>
      <c r="K11" s="181">
        <v>55473</v>
      </c>
      <c r="L11" s="324">
        <v>6577</v>
      </c>
      <c r="M11" s="318">
        <v>6</v>
      </c>
      <c r="N11" s="202">
        <f t="shared" si="1"/>
        <v>0.91227003192945111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18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28</v>
      </c>
      <c r="G14" s="173">
        <f t="shared" si="0"/>
        <v>1.8130018130018131</v>
      </c>
      <c r="I14" s="266">
        <v>10</v>
      </c>
      <c r="J14" s="64" t="s">
        <v>13</v>
      </c>
      <c r="K14" s="181">
        <v>55687</v>
      </c>
      <c r="L14" s="324">
        <v>15431</v>
      </c>
      <c r="M14" s="318">
        <v>29</v>
      </c>
      <c r="N14" s="173">
        <f t="shared" si="1"/>
        <v>1.87933380856717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18</v>
      </c>
      <c r="G16" s="173">
        <f t="shared" si="0"/>
        <v>1.3812154696132597</v>
      </c>
      <c r="I16" s="266">
        <v>12</v>
      </c>
      <c r="J16" s="64" t="s">
        <v>17</v>
      </c>
      <c r="K16" s="181">
        <v>55838</v>
      </c>
      <c r="L16" s="324">
        <v>13024</v>
      </c>
      <c r="M16" s="318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1976</v>
      </c>
      <c r="F17" s="318">
        <v>1</v>
      </c>
      <c r="G17" s="202">
        <f t="shared" si="0"/>
        <v>0.50607287449392713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18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10</v>
      </c>
      <c r="G20" s="173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18">
        <v>8</v>
      </c>
      <c r="N20" s="173">
        <f t="shared" si="1"/>
        <v>1.6525511258004544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64" t="s">
        <v>180</v>
      </c>
      <c r="K23" s="181">
        <v>56354</v>
      </c>
      <c r="L23" s="324">
        <v>2386</v>
      </c>
      <c r="M23" s="318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6</v>
      </c>
      <c r="G24" s="173">
        <f t="shared" si="0"/>
        <v>2.5445292620865141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18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2496</v>
      </c>
      <c r="F25" s="318">
        <v>3</v>
      </c>
      <c r="G25" s="173">
        <f t="shared" si="0"/>
        <v>1.2019230769230769</v>
      </c>
      <c r="H25" s="53"/>
      <c r="I25" s="266">
        <v>21</v>
      </c>
      <c r="J25" s="64" t="s">
        <v>182</v>
      </c>
      <c r="K25" s="181">
        <v>56461</v>
      </c>
      <c r="L25" s="324">
        <v>2501</v>
      </c>
      <c r="M25" s="318">
        <v>6</v>
      </c>
      <c r="N25" s="173">
        <f t="shared" si="1"/>
        <v>2.3990403838464616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64" t="s">
        <v>183</v>
      </c>
      <c r="K26" s="181">
        <v>56522</v>
      </c>
      <c r="L26" s="324">
        <v>2696</v>
      </c>
      <c r="M26" s="318">
        <v>3</v>
      </c>
      <c r="N26" s="173">
        <f t="shared" si="1"/>
        <v>1.1127596439169138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18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4790</v>
      </c>
      <c r="M28" s="318">
        <v>1</v>
      </c>
      <c r="N28" s="202">
        <f t="shared" si="1"/>
        <v>0.20876826722338204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1700</v>
      </c>
      <c r="M30" s="318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6</v>
      </c>
      <c r="G31" s="173">
        <f t="shared" si="0"/>
        <v>1.609442060085837</v>
      </c>
      <c r="H31" s="53"/>
      <c r="I31" s="311">
        <v>27</v>
      </c>
      <c r="J31" s="320" t="s">
        <v>47</v>
      </c>
      <c r="K31" s="305">
        <v>56844</v>
      </c>
      <c r="L31" s="324">
        <v>3727</v>
      </c>
      <c r="M31" s="318">
        <v>8</v>
      </c>
      <c r="N31" s="173">
        <f t="shared" si="1"/>
        <v>2.1464985242822645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1</v>
      </c>
      <c r="G33" s="202">
        <f t="shared" si="0"/>
        <v>0.42283298097251587</v>
      </c>
      <c r="I33" s="266">
        <v>29</v>
      </c>
      <c r="J33" s="200" t="s">
        <v>188</v>
      </c>
      <c r="K33" s="181">
        <v>57083</v>
      </c>
      <c r="L33" s="324">
        <v>2364</v>
      </c>
      <c r="M33" s="318">
        <v>2</v>
      </c>
      <c r="N33" s="202">
        <f t="shared" si="1"/>
        <v>0.84602368866328259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18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1816</v>
      </c>
      <c r="M35" s="318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8</v>
      </c>
      <c r="G36" s="173">
        <f t="shared" si="0"/>
        <v>1.8827959519887032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3050</v>
      </c>
      <c r="M38" s="318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 t="s">
        <v>170</v>
      </c>
      <c r="I39" s="311">
        <v>35</v>
      </c>
      <c r="J39" s="320" t="s">
        <v>190</v>
      </c>
      <c r="K39" s="305">
        <v>57546</v>
      </c>
      <c r="L39" s="324">
        <v>1494</v>
      </c>
      <c r="M39" s="318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1</v>
      </c>
      <c r="G41" s="202">
        <f t="shared" si="0"/>
        <v>0.36536353671903543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18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67</v>
      </c>
      <c r="G42" s="173">
        <f t="shared" si="0"/>
        <v>1.4315627537284732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18">
        <v>73</v>
      </c>
      <c r="N42" s="173">
        <f t="shared" si="1"/>
        <v>1.5603958702947651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18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2280</v>
      </c>
      <c r="M44" s="318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20</v>
      </c>
      <c r="G46" s="173">
        <f t="shared" si="0"/>
        <v>2.192982456140351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18">
        <v>22</v>
      </c>
      <c r="N46" s="173">
        <f t="shared" si="1"/>
        <v>2.412016226290977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6</v>
      </c>
      <c r="G47" s="173">
        <f t="shared" si="0"/>
        <v>1.5719151165837044</v>
      </c>
      <c r="I47" s="266">
        <v>43</v>
      </c>
      <c r="J47" s="64" t="s">
        <v>79</v>
      </c>
      <c r="K47" s="181">
        <v>58008</v>
      </c>
      <c r="L47" s="324">
        <v>3815</v>
      </c>
      <c r="M47" s="318">
        <v>6</v>
      </c>
      <c r="N47" s="173">
        <f t="shared" si="1"/>
        <v>1.5727391874180865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18">
        <v>6</v>
      </c>
      <c r="N48" s="173">
        <f t="shared" si="1"/>
        <v>1.3943760167325121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4965</v>
      </c>
      <c r="M51" s="318">
        <v>17</v>
      </c>
      <c r="N51" s="254">
        <f t="shared" si="1"/>
        <v>3.4239677744209467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5</v>
      </c>
      <c r="G52" s="173">
        <f t="shared" si="0"/>
        <v>1.0773540185304891</v>
      </c>
      <c r="H52" s="53"/>
      <c r="I52" s="266">
        <v>48</v>
      </c>
      <c r="J52" s="200" t="s">
        <v>89</v>
      </c>
      <c r="K52" s="181">
        <v>58311</v>
      </c>
      <c r="L52" s="324">
        <v>4640</v>
      </c>
      <c r="M52" s="318">
        <v>4</v>
      </c>
      <c r="N52" s="202">
        <f t="shared" si="1"/>
        <v>0.86206896551724133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18">
        <v>5</v>
      </c>
      <c r="N55" s="172">
        <f t="shared" si="1"/>
        <v>3.0562347188264058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3644</v>
      </c>
      <c r="M57" s="318">
        <v>3</v>
      </c>
      <c r="N57" s="202">
        <f t="shared" si="1"/>
        <v>0.82327113062568602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18">
        <v>11</v>
      </c>
      <c r="N58" s="173">
        <f t="shared" si="1"/>
        <v>1.8736160790325327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18">
        <v>4</v>
      </c>
      <c r="N60" s="173">
        <f t="shared" si="1"/>
        <v>1.2161751292186074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3278</v>
      </c>
      <c r="M61" s="318">
        <v>1</v>
      </c>
      <c r="N61" s="202">
        <f t="shared" si="1"/>
        <v>0.30506406345332521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18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18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 t="s">
        <v>170</v>
      </c>
      <c r="I66" s="266">
        <v>62</v>
      </c>
      <c r="J66" s="64" t="s">
        <v>204</v>
      </c>
      <c r="K66" s="181">
        <v>58990</v>
      </c>
      <c r="L66" s="324">
        <v>629</v>
      </c>
      <c r="M66" s="318">
        <v>1</v>
      </c>
      <c r="N66" s="173">
        <f t="shared" si="1"/>
        <v>1.589825119236884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20</v>
      </c>
      <c r="G67" s="254">
        <f t="shared" si="0"/>
        <v>4.1946308724832218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18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18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1533</v>
      </c>
      <c r="M71" s="318">
        <v>8</v>
      </c>
      <c r="N71" s="254">
        <f t="shared" si="3"/>
        <v>5.2185257664709717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2205</v>
      </c>
      <c r="M72" s="318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15</v>
      </c>
      <c r="G75" s="254">
        <f t="shared" si="2"/>
        <v>3.6372453928225026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18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9</v>
      </c>
      <c r="G76" s="254">
        <f t="shared" si="2"/>
        <v>3.9560439560439562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1720</v>
      </c>
      <c r="M78" s="318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9</v>
      </c>
      <c r="G79" s="173">
        <f t="shared" si="2"/>
        <v>1.9607843137254901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18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2567</v>
      </c>
      <c r="M81" s="318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947</v>
      </c>
      <c r="M83" s="318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18">
        <v>13</v>
      </c>
      <c r="N84" s="173">
        <f t="shared" si="3"/>
        <v>2.1896580764695974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1440</v>
      </c>
      <c r="M85" s="319">
        <v>1</v>
      </c>
      <c r="N85" s="202">
        <f t="shared" si="3"/>
        <v>0.69444444444444442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759066</v>
      </c>
      <c r="F86" s="167">
        <f>SUM(F5:F85)</f>
        <v>1169</v>
      </c>
      <c r="G86" s="317">
        <f t="shared" si="2"/>
        <v>1.5400505357900367</v>
      </c>
      <c r="I86" s="366" t="s">
        <v>215</v>
      </c>
      <c r="J86" s="367"/>
      <c r="K86" s="368"/>
      <c r="L86" s="167">
        <f>SUM(L5:L85)</f>
        <v>759031</v>
      </c>
      <c r="M86" s="167">
        <f>SUM(M5:M85)</f>
        <v>1219</v>
      </c>
      <c r="N86" s="317">
        <f t="shared" si="3"/>
        <v>1.605995012061431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44327</v>
      </c>
      <c r="J1" s="249">
        <v>44326</v>
      </c>
    </row>
    <row r="2" spans="2:14" ht="72" customHeight="1" thickBot="1" x14ac:dyDescent="0.35">
      <c r="B2" s="350" t="s">
        <v>326</v>
      </c>
      <c r="C2" s="351"/>
      <c r="D2" s="351"/>
      <c r="E2" s="351"/>
      <c r="F2" s="351"/>
      <c r="G2" s="352"/>
      <c r="I2" s="350" t="s">
        <v>325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511</v>
      </c>
      <c r="G5" s="173">
        <f t="shared" ref="G5:G68" si="0">F5*1000/E5</f>
        <v>1.5120401001319705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553</v>
      </c>
      <c r="N5" s="173">
        <f t="shared" ref="N5:N68" si="1">M5*1000/L5</f>
        <v>1.6363173686359682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37</v>
      </c>
      <c r="G6" s="202">
        <f t="shared" si="0"/>
        <v>0.96301501782879151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38</v>
      </c>
      <c r="N6" s="202">
        <f t="shared" si="1"/>
        <v>0.98904245074308317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82</v>
      </c>
      <c r="G8" s="173">
        <f t="shared" si="0"/>
        <v>1.4759616249977501</v>
      </c>
      <c r="I8" s="266">
        <v>4</v>
      </c>
      <c r="J8" s="64" t="s">
        <v>229</v>
      </c>
      <c r="K8" s="181">
        <v>55259</v>
      </c>
      <c r="L8" s="324">
        <v>55557</v>
      </c>
      <c r="M8" s="318">
        <v>79</v>
      </c>
      <c r="N8" s="173">
        <f t="shared" si="1"/>
        <v>1.421963028961247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46</v>
      </c>
      <c r="N9" s="173">
        <f t="shared" si="1"/>
        <v>1.6728489344679613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12</v>
      </c>
      <c r="G10" s="173">
        <f t="shared" si="0"/>
        <v>1.2553614394811172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18</v>
      </c>
      <c r="N10" s="173">
        <f t="shared" si="1"/>
        <v>1.8830421592216759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64" t="s">
        <v>172</v>
      </c>
      <c r="K11" s="181">
        <v>55473</v>
      </c>
      <c r="L11" s="324">
        <v>6574</v>
      </c>
      <c r="M11" s="318">
        <v>7</v>
      </c>
      <c r="N11" s="173">
        <f t="shared" si="1"/>
        <v>1.0648007301490721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28</v>
      </c>
      <c r="N14" s="173">
        <f t="shared" si="1"/>
        <v>1.8130018130018131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18</v>
      </c>
      <c r="N16" s="173">
        <f t="shared" si="1"/>
        <v>1.3812154696132597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200" t="s">
        <v>175</v>
      </c>
      <c r="K17" s="181">
        <v>55918</v>
      </c>
      <c r="L17" s="324">
        <v>1976</v>
      </c>
      <c r="M17" s="318">
        <v>1</v>
      </c>
      <c r="N17" s="202">
        <f t="shared" si="1"/>
        <v>0.50607287449392713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10</v>
      </c>
      <c r="N20" s="173">
        <f t="shared" si="1"/>
        <v>2.067397146991937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6</v>
      </c>
      <c r="N24" s="173">
        <f t="shared" si="1"/>
        <v>2.5445292620865141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64" t="s">
        <v>182</v>
      </c>
      <c r="K25" s="181">
        <v>56461</v>
      </c>
      <c r="L25" s="324">
        <v>2496</v>
      </c>
      <c r="M25" s="318">
        <v>3</v>
      </c>
      <c r="N25" s="173">
        <f t="shared" si="1"/>
        <v>1.2019230769230769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6</v>
      </c>
      <c r="N31" s="173">
        <f t="shared" si="1"/>
        <v>1.609442060085837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16</v>
      </c>
      <c r="G32" s="254">
        <f t="shared" si="0"/>
        <v>4.2999193765116903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1</v>
      </c>
      <c r="N33" s="202">
        <f t="shared" si="1"/>
        <v>0.42283298097251587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200" t="s">
        <v>53</v>
      </c>
      <c r="K34" s="181">
        <v>57163</v>
      </c>
      <c r="L34" s="324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18">
        <v>8</v>
      </c>
      <c r="N36" s="173">
        <f t="shared" si="1"/>
        <v>1.8827959519887032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18">
        <v>1</v>
      </c>
      <c r="N41" s="202">
        <f t="shared" si="1"/>
        <v>0.36536353671903543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67</v>
      </c>
      <c r="N42" s="173">
        <f t="shared" si="1"/>
        <v>1.4315627537284732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/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20</v>
      </c>
      <c r="N46" s="173">
        <f t="shared" si="1"/>
        <v>2.192982456140351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6</v>
      </c>
      <c r="N47" s="173">
        <f t="shared" si="1"/>
        <v>1.5719151165837044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6</v>
      </c>
      <c r="G48" s="173">
        <f t="shared" si="0"/>
        <v>1.3953488372093024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18">
        <v>5</v>
      </c>
      <c r="N48" s="173">
        <f t="shared" si="1"/>
        <v>1.1627906976744187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18">
        <v>5</v>
      </c>
      <c r="N52" s="173">
        <f t="shared" si="1"/>
        <v>1.0773540185304891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19</v>
      </c>
      <c r="G67" s="254">
        <f t="shared" si="0"/>
        <v>3.9848993288590604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20</v>
      </c>
      <c r="N67" s="254">
        <f t="shared" si="1"/>
        <v>4.1946308724832218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12</v>
      </c>
      <c r="G75" s="254">
        <f t="shared" si="2"/>
        <v>2.9097963142580019</v>
      </c>
      <c r="H75" s="53"/>
      <c r="I75" s="266">
        <v>71</v>
      </c>
      <c r="J75" s="232" t="s">
        <v>211</v>
      </c>
      <c r="K75" s="181">
        <v>59327</v>
      </c>
      <c r="L75" s="324">
        <v>4124</v>
      </c>
      <c r="M75" s="318">
        <v>15</v>
      </c>
      <c r="N75" s="254">
        <f t="shared" si="3"/>
        <v>3.6372453928225026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 t="s">
        <v>170</v>
      </c>
      <c r="I76" s="311">
        <v>72</v>
      </c>
      <c r="J76" s="243" t="s">
        <v>149</v>
      </c>
      <c r="K76" s="305">
        <v>59416</v>
      </c>
      <c r="L76" s="324">
        <v>2275</v>
      </c>
      <c r="M76" s="318">
        <v>9</v>
      </c>
      <c r="N76" s="254">
        <f t="shared" si="3"/>
        <v>3.9560439560439562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9</v>
      </c>
      <c r="N79" s="173">
        <f t="shared" si="3"/>
        <v>1.9607843137254901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759066</v>
      </c>
      <c r="F86" s="167">
        <f>SUM(F5:F85)</f>
        <v>1105</v>
      </c>
      <c r="G86" s="317">
        <f t="shared" si="2"/>
        <v>1.4557363918289055</v>
      </c>
      <c r="I86" s="366" t="s">
        <v>215</v>
      </c>
      <c r="J86" s="367"/>
      <c r="K86" s="368"/>
      <c r="L86" s="167">
        <f>SUM(L5:L85)</f>
        <v>759066</v>
      </c>
      <c r="M86" s="167">
        <f>SUM(M5:M85)</f>
        <v>1169</v>
      </c>
      <c r="N86" s="317">
        <f t="shared" si="3"/>
        <v>1.5400505357900367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9" customWidth="1"/>
    <col min="5" max="5" width="13.140625" customWidth="1"/>
    <col min="7" max="7" width="11.140625" customWidth="1"/>
    <col min="10" max="10" width="18.57031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44328</v>
      </c>
      <c r="J1" s="249">
        <v>44327</v>
      </c>
    </row>
    <row r="2" spans="2:14" ht="63" customHeight="1" thickBot="1" x14ac:dyDescent="0.35">
      <c r="B2" s="350" t="s">
        <v>327</v>
      </c>
      <c r="C2" s="351"/>
      <c r="D2" s="351"/>
      <c r="E2" s="351"/>
      <c r="F2" s="351"/>
      <c r="G2" s="352"/>
      <c r="I2" s="350" t="s">
        <v>326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499</v>
      </c>
      <c r="G5" s="173">
        <f t="shared" ref="G5:G68" si="0">F5*1000/E5</f>
        <v>1.4765323091308284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511</v>
      </c>
      <c r="N5" s="173">
        <f t="shared" ref="N5:N68" si="1">M5*1000/L5</f>
        <v>1.5120401001319705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35</v>
      </c>
      <c r="G6" s="202">
        <f t="shared" si="0"/>
        <v>0.91096015200020819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37</v>
      </c>
      <c r="N6" s="202">
        <f t="shared" si="1"/>
        <v>0.96301501782879151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55557</v>
      </c>
      <c r="M8" s="318">
        <v>82</v>
      </c>
      <c r="N8" s="173">
        <f t="shared" si="1"/>
        <v>1.4759616249977501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48</v>
      </c>
      <c r="N9" s="173">
        <f t="shared" si="1"/>
        <v>1.7455814968361336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11</v>
      </c>
      <c r="G10" s="173">
        <f t="shared" si="0"/>
        <v>1.1507479861910241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12</v>
      </c>
      <c r="N10" s="173">
        <f t="shared" si="1"/>
        <v>1.2553614394811172</v>
      </c>
    </row>
    <row r="11" spans="2:14" ht="16.5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200" t="s">
        <v>172</v>
      </c>
      <c r="K11" s="181">
        <v>55473</v>
      </c>
      <c r="L11" s="324">
        <v>6574</v>
      </c>
      <c r="M11" s="318">
        <v>5</v>
      </c>
      <c r="N11" s="202">
        <f t="shared" si="1"/>
        <v>0.76057195010648004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26</v>
      </c>
      <c r="N14" s="173">
        <f t="shared" si="1"/>
        <v>1.6835016835016836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324">
        <v>1455</v>
      </c>
      <c r="F15" s="318">
        <v>2</v>
      </c>
      <c r="G15" s="173">
        <f t="shared" si="0"/>
        <v>1.3745704467353952</v>
      </c>
      <c r="H15" s="53" t="s">
        <v>170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17</v>
      </c>
      <c r="N16" s="173">
        <f t="shared" si="1"/>
        <v>1.3044812768569676</v>
      </c>
    </row>
    <row r="17" spans="2:14" ht="16.5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64" t="s">
        <v>175</v>
      </c>
      <c r="K17" s="181">
        <v>55918</v>
      </c>
      <c r="L17" s="324">
        <v>1976</v>
      </c>
      <c r="M17" s="318">
        <v>2</v>
      </c>
      <c r="N17" s="173">
        <f t="shared" si="1"/>
        <v>1.0121457489878543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16.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0</v>
      </c>
      <c r="G19" s="202">
        <f t="shared" si="0"/>
        <v>0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9</v>
      </c>
      <c r="N20" s="173">
        <f t="shared" si="1"/>
        <v>1.8606574322927434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5</v>
      </c>
      <c r="N24" s="173">
        <f t="shared" si="1"/>
        <v>2.1204410517387617</v>
      </c>
    </row>
    <row r="25" spans="2:14" ht="16.5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200" t="s">
        <v>182</v>
      </c>
      <c r="K25" s="181">
        <v>56461</v>
      </c>
      <c r="L25" s="324">
        <v>2496</v>
      </c>
      <c r="M25" s="318">
        <v>2</v>
      </c>
      <c r="N25" s="202">
        <f t="shared" si="1"/>
        <v>0.80128205128205132</v>
      </c>
    </row>
    <row r="26" spans="2:14" ht="16.5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16.5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0</v>
      </c>
      <c r="G30" s="202">
        <f t="shared" si="0"/>
        <v>0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16.5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5</v>
      </c>
      <c r="N31" s="173">
        <f t="shared" si="1"/>
        <v>1.3412017167381973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12</v>
      </c>
      <c r="G32" s="254">
        <f t="shared" si="0"/>
        <v>3.2249395323837677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16</v>
      </c>
      <c r="N32" s="254">
        <f t="shared" si="1"/>
        <v>4.2999193765116903</v>
      </c>
    </row>
    <row r="33" spans="2:14" ht="16.5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0</v>
      </c>
      <c r="N33" s="202">
        <f t="shared" si="1"/>
        <v>0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64" t="s">
        <v>53</v>
      </c>
      <c r="K34" s="181">
        <v>57163</v>
      </c>
      <c r="L34" s="324">
        <v>1518</v>
      </c>
      <c r="M34" s="318">
        <v>2</v>
      </c>
      <c r="N34" s="173">
        <f t="shared" si="1"/>
        <v>1.3175230566534915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9</v>
      </c>
      <c r="N36" s="173">
        <f t="shared" si="1"/>
        <v>2.1181454459872913</v>
      </c>
    </row>
    <row r="37" spans="2:14" ht="16.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0</v>
      </c>
      <c r="N37" s="202">
        <f t="shared" si="1"/>
        <v>0</v>
      </c>
    </row>
    <row r="38" spans="2:14" ht="16.5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/>
      <c r="I41" s="266">
        <v>37</v>
      </c>
      <c r="J41" s="200" t="s">
        <v>191</v>
      </c>
      <c r="K41" s="181">
        <v>57644</v>
      </c>
      <c r="L41" s="324">
        <v>2737</v>
      </c>
      <c r="M41" s="318">
        <v>2</v>
      </c>
      <c r="N41" s="202">
        <f t="shared" si="1"/>
        <v>0.73072707343807086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61</v>
      </c>
      <c r="N42" s="173">
        <f t="shared" si="1"/>
        <v>1.3033631041408487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18">
        <v>3</v>
      </c>
      <c r="G44" s="173">
        <f t="shared" si="0"/>
        <v>1.31521262604121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18</v>
      </c>
      <c r="N46" s="173">
        <f t="shared" si="1"/>
        <v>1.9736842105263157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5</v>
      </c>
      <c r="N47" s="173">
        <f t="shared" si="1"/>
        <v>1.3099292638197537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4300</v>
      </c>
      <c r="M48" s="318">
        <v>6</v>
      </c>
      <c r="N48" s="173">
        <f t="shared" si="1"/>
        <v>1.3953488372093024</v>
      </c>
    </row>
    <row r="49" spans="2:14" ht="16.5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16.5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/>
      <c r="I52" s="266">
        <v>48</v>
      </c>
      <c r="J52" s="64" t="s">
        <v>89</v>
      </c>
      <c r="K52" s="181">
        <v>58311</v>
      </c>
      <c r="L52" s="324">
        <v>4641</v>
      </c>
      <c r="M52" s="318">
        <v>7</v>
      </c>
      <c r="N52" s="173">
        <f t="shared" si="1"/>
        <v>1.5082956259426847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2</v>
      </c>
      <c r="N53" s="202">
        <f t="shared" si="1"/>
        <v>0.87221979938944616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1</v>
      </c>
      <c r="G57" s="202">
        <f t="shared" si="0"/>
        <v>0.27517886626307098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13</v>
      </c>
      <c r="G58" s="173">
        <f t="shared" si="0"/>
        <v>2.2146507666098807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18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16.5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3</v>
      </c>
      <c r="G62" s="173">
        <f t="shared" si="0"/>
        <v>1.3100436681222707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5</v>
      </c>
      <c r="N63" s="254">
        <f t="shared" si="1"/>
        <v>4.3591979075850045</v>
      </c>
    </row>
    <row r="64" spans="2:14" ht="16.5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16.5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16.5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16</v>
      </c>
      <c r="G67" s="254">
        <f t="shared" si="0"/>
        <v>3.3557046979865772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19</v>
      </c>
      <c r="N67" s="254">
        <f t="shared" si="1"/>
        <v>3.9848993288590604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16.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16.5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16.5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0</v>
      </c>
      <c r="G73" s="202">
        <f t="shared" si="2"/>
        <v>0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14</v>
      </c>
      <c r="G75" s="254">
        <f t="shared" si="2"/>
        <v>3.3947623666343354</v>
      </c>
      <c r="H75" s="53" t="s">
        <v>170</v>
      </c>
      <c r="I75" s="266">
        <v>71</v>
      </c>
      <c r="J75" s="232" t="s">
        <v>211</v>
      </c>
      <c r="K75" s="181">
        <v>59327</v>
      </c>
      <c r="L75" s="324">
        <v>4124</v>
      </c>
      <c r="M75" s="318">
        <v>12</v>
      </c>
      <c r="N75" s="254">
        <f t="shared" si="3"/>
        <v>2.9097963142580019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6</v>
      </c>
      <c r="G77" s="254">
        <f t="shared" si="2"/>
        <v>3.9473684210526314</v>
      </c>
      <c r="H77" s="53" t="s">
        <v>170</v>
      </c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6</v>
      </c>
      <c r="N79" s="173">
        <f t="shared" si="3"/>
        <v>1.3071895424836601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16.5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16.5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10</v>
      </c>
      <c r="G84" s="173">
        <f t="shared" si="2"/>
        <v>1.6852039096730704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16.5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366" t="s">
        <v>215</v>
      </c>
      <c r="C86" s="367"/>
      <c r="D86" s="368"/>
      <c r="E86" s="167">
        <f>SUM(E5:E85)</f>
        <v>759066</v>
      </c>
      <c r="F86" s="167">
        <f>SUM(F5:F85)</f>
        <v>1082</v>
      </c>
      <c r="G86" s="317">
        <f t="shared" si="2"/>
        <v>1.425435996342874</v>
      </c>
      <c r="I86" s="366" t="s">
        <v>215</v>
      </c>
      <c r="J86" s="367"/>
      <c r="K86" s="368"/>
      <c r="L86" s="167">
        <f>SUM(L5:L85)</f>
        <v>759066</v>
      </c>
      <c r="M86" s="167">
        <f>SUM(M5:M85)</f>
        <v>1105</v>
      </c>
      <c r="N86" s="317">
        <f t="shared" si="3"/>
        <v>1.4557363918289055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18.7109375" customWidth="1"/>
    <col min="12" max="12" width="14.140625" customWidth="1"/>
    <col min="14" max="14" width="10.5703125" customWidth="1"/>
  </cols>
  <sheetData>
    <row r="1" spans="2:14" ht="16.5" thickBot="1" x14ac:dyDescent="0.3">
      <c r="C1" s="249">
        <v>44329</v>
      </c>
      <c r="J1" s="249">
        <v>44328</v>
      </c>
    </row>
    <row r="2" spans="2:14" ht="84.75" customHeight="1" thickBot="1" x14ac:dyDescent="0.35">
      <c r="B2" s="350" t="s">
        <v>328</v>
      </c>
      <c r="C2" s="351"/>
      <c r="D2" s="351"/>
      <c r="E2" s="351"/>
      <c r="F2" s="351"/>
      <c r="G2" s="352"/>
      <c r="I2" s="350" t="s">
        <v>327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487</v>
      </c>
      <c r="G5" s="330">
        <f t="shared" ref="G5:G68" si="0">F5*1000/E5</f>
        <v>1.4410245181296863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9">
        <v>499</v>
      </c>
      <c r="N5" s="330">
        <f t="shared" ref="N5:N68" si="1">M5*1000/L5</f>
        <v>1.4765323091308284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33</v>
      </c>
      <c r="G6" s="332">
        <f t="shared" si="0"/>
        <v>0.85890528617162487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9">
        <v>35</v>
      </c>
      <c r="N6" s="332">
        <f t="shared" si="1"/>
        <v>0.91096015200020819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9">
        <v>30</v>
      </c>
      <c r="N7" s="330">
        <f t="shared" si="1"/>
        <v>1.3030447813056509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75</v>
      </c>
      <c r="G8" s="330">
        <f t="shared" si="0"/>
        <v>1.3499649009125763</v>
      </c>
      <c r="H8" s="331"/>
      <c r="I8" s="266">
        <v>4</v>
      </c>
      <c r="J8" s="64" t="s">
        <v>229</v>
      </c>
      <c r="K8" s="181">
        <v>55259</v>
      </c>
      <c r="L8" s="324">
        <v>55557</v>
      </c>
      <c r="M8" s="329">
        <v>79</v>
      </c>
      <c r="N8" s="330">
        <f t="shared" si="1"/>
        <v>1.421963028961247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41</v>
      </c>
      <c r="G9" s="330">
        <f t="shared" si="0"/>
        <v>1.4910175285475307</v>
      </c>
      <c r="H9" s="331"/>
      <c r="I9" s="266">
        <v>5</v>
      </c>
      <c r="J9" s="64" t="s">
        <v>230</v>
      </c>
      <c r="K9" s="181">
        <v>55357</v>
      </c>
      <c r="L9" s="324">
        <v>27498</v>
      </c>
      <c r="M9" s="329">
        <v>48</v>
      </c>
      <c r="N9" s="330">
        <f t="shared" si="1"/>
        <v>1.7455814968361336</v>
      </c>
    </row>
    <row r="10" spans="2:14" ht="17.100000000000001" customHeight="1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21">
        <v>11</v>
      </c>
      <c r="G10" s="330">
        <f t="shared" si="0"/>
        <v>1.1507479861910241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9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5</v>
      </c>
      <c r="G11" s="332">
        <f t="shared" si="0"/>
        <v>0.76057195010648004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9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9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9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22</v>
      </c>
      <c r="G14" s="330">
        <f t="shared" si="0"/>
        <v>1.4245014245014245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9">
        <v>26</v>
      </c>
      <c r="N14" s="330">
        <f t="shared" si="1"/>
        <v>1.6835016835016836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64" t="s">
        <v>174</v>
      </c>
      <c r="K15" s="181">
        <v>55776</v>
      </c>
      <c r="L15" s="324">
        <v>1455</v>
      </c>
      <c r="M15" s="329">
        <v>2</v>
      </c>
      <c r="N15" s="330">
        <f t="shared" si="1"/>
        <v>1.3745704467353952</v>
      </c>
    </row>
    <row r="16" spans="2:14" ht="17.100000000000001" customHeight="1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9">
        <v>17</v>
      </c>
      <c r="N16" s="330">
        <f t="shared" si="1"/>
        <v>1.3044812768569676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9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9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9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4837</v>
      </c>
      <c r="M20" s="329">
        <v>9</v>
      </c>
      <c r="N20" s="330">
        <f t="shared" si="1"/>
        <v>1.8606574322927434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9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9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232" t="s">
        <v>180</v>
      </c>
      <c r="K23" s="181">
        <v>56354</v>
      </c>
      <c r="L23" s="324">
        <v>2387</v>
      </c>
      <c r="M23" s="329">
        <v>8</v>
      </c>
      <c r="N23" s="333">
        <f t="shared" si="1"/>
        <v>3.3514872224549643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9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9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9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9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1</v>
      </c>
      <c r="G28" s="332">
        <f t="shared" si="0"/>
        <v>0.2089864158829676</v>
      </c>
      <c r="H28" s="331"/>
      <c r="I28" s="266">
        <v>24</v>
      </c>
      <c r="J28" s="200" t="s">
        <v>185</v>
      </c>
      <c r="K28" s="181">
        <v>56666</v>
      </c>
      <c r="L28" s="324">
        <v>4785</v>
      </c>
      <c r="M28" s="329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9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9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 t="s">
        <v>170</v>
      </c>
      <c r="I31" s="266">
        <v>27</v>
      </c>
      <c r="J31" s="64" t="s">
        <v>47</v>
      </c>
      <c r="K31" s="181">
        <v>56844</v>
      </c>
      <c r="L31" s="324">
        <v>3728</v>
      </c>
      <c r="M31" s="329">
        <v>5</v>
      </c>
      <c r="N31" s="330">
        <f t="shared" si="1"/>
        <v>1.3412017167381973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11</v>
      </c>
      <c r="G32" s="330">
        <f t="shared" si="0"/>
        <v>2.9561945713517872</v>
      </c>
      <c r="H32" s="331"/>
      <c r="I32" s="266">
        <v>28</v>
      </c>
      <c r="J32" s="232" t="s">
        <v>49</v>
      </c>
      <c r="K32" s="181">
        <v>56988</v>
      </c>
      <c r="L32" s="324">
        <v>3721</v>
      </c>
      <c r="M32" s="329">
        <v>12</v>
      </c>
      <c r="N32" s="333">
        <f t="shared" si="1"/>
        <v>3.2249395323837677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9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9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1</v>
      </c>
      <c r="G35" s="332">
        <f t="shared" si="0"/>
        <v>0.55126791620727678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9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9">
        <v>9</v>
      </c>
      <c r="N36" s="330">
        <f t="shared" si="1"/>
        <v>2.1181454459872913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9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9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9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9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21">
        <v>2</v>
      </c>
      <c r="G41" s="332">
        <f t="shared" si="0"/>
        <v>0.73072707343807086</v>
      </c>
      <c r="H41" s="331"/>
      <c r="I41" s="266">
        <v>37</v>
      </c>
      <c r="J41" s="200" t="s">
        <v>191</v>
      </c>
      <c r="K41" s="181">
        <v>57644</v>
      </c>
      <c r="L41" s="324">
        <v>2737</v>
      </c>
      <c r="M41" s="329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64</v>
      </c>
      <c r="G42" s="330">
        <f t="shared" si="0"/>
        <v>1.3674629289346609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46802</v>
      </c>
      <c r="M42" s="329">
        <v>61</v>
      </c>
      <c r="N42" s="330">
        <f t="shared" si="1"/>
        <v>1.3033631041408487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7</v>
      </c>
      <c r="G43" s="330">
        <f t="shared" si="0"/>
        <v>1.8036588508116465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9">
        <v>5</v>
      </c>
      <c r="N43" s="330">
        <f t="shared" si="1"/>
        <v>1.2883277505797475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9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9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18</v>
      </c>
      <c r="G46" s="330">
        <f t="shared" si="0"/>
        <v>1.9736842105263157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9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64" t="s">
        <v>79</v>
      </c>
      <c r="K47" s="181">
        <v>58008</v>
      </c>
      <c r="L47" s="324">
        <v>3817</v>
      </c>
      <c r="M47" s="329">
        <v>5</v>
      </c>
      <c r="N47" s="330">
        <f t="shared" si="1"/>
        <v>1.3099292638197537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5</v>
      </c>
      <c r="G48" s="330">
        <f t="shared" si="0"/>
        <v>1.1627906976744187</v>
      </c>
      <c r="H48" s="331"/>
      <c r="I48" s="266">
        <v>44</v>
      </c>
      <c r="J48" s="64" t="s">
        <v>81</v>
      </c>
      <c r="K48" s="181">
        <v>58142</v>
      </c>
      <c r="L48" s="324">
        <v>4300</v>
      </c>
      <c r="M48" s="329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9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9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18</v>
      </c>
      <c r="G51" s="333">
        <f t="shared" si="0"/>
        <v>3.6202735317779564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4972</v>
      </c>
      <c r="M51" s="329">
        <v>17</v>
      </c>
      <c r="N51" s="333">
        <f t="shared" si="1"/>
        <v>3.419147224456959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9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9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9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9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9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1</v>
      </c>
      <c r="G57" s="332">
        <f t="shared" si="0"/>
        <v>0.27517886626307098</v>
      </c>
      <c r="H57" s="331"/>
      <c r="I57" s="266">
        <v>53</v>
      </c>
      <c r="J57" s="200" t="s">
        <v>99</v>
      </c>
      <c r="K57" s="181">
        <v>55160</v>
      </c>
      <c r="L57" s="324">
        <v>3634</v>
      </c>
      <c r="M57" s="329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14</v>
      </c>
      <c r="G58" s="330">
        <f t="shared" si="0"/>
        <v>2.385008517887564</v>
      </c>
      <c r="H58" s="53" t="s">
        <v>170</v>
      </c>
      <c r="I58" s="266">
        <v>54</v>
      </c>
      <c r="J58" s="64" t="s">
        <v>101</v>
      </c>
      <c r="K58" s="181">
        <v>55277</v>
      </c>
      <c r="L58" s="324">
        <v>5870</v>
      </c>
      <c r="M58" s="329">
        <v>13</v>
      </c>
      <c r="N58" s="330">
        <f t="shared" si="1"/>
        <v>2.2146507666098807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9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4</v>
      </c>
      <c r="G60" s="330">
        <f t="shared" si="0"/>
        <v>1.2165450121654502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9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9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9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9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9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21">
        <v>2</v>
      </c>
      <c r="G65" s="330">
        <f t="shared" si="0"/>
        <v>1.2143290831815421</v>
      </c>
      <c r="H65" s="331"/>
      <c r="I65" s="266">
        <v>61</v>
      </c>
      <c r="J65" s="64" t="s">
        <v>203</v>
      </c>
      <c r="K65" s="181">
        <v>58918</v>
      </c>
      <c r="L65" s="324">
        <v>1647</v>
      </c>
      <c r="M65" s="329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9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16</v>
      </c>
      <c r="G67" s="333">
        <f t="shared" si="0"/>
        <v>3.3557046979865772</v>
      </c>
      <c r="H67" s="331"/>
      <c r="I67" s="266">
        <v>63</v>
      </c>
      <c r="J67" s="232" t="s">
        <v>131</v>
      </c>
      <c r="K67" s="181">
        <v>59041</v>
      </c>
      <c r="L67" s="324">
        <v>4768</v>
      </c>
      <c r="M67" s="329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9">
        <v>4</v>
      </c>
      <c r="N68" s="330">
        <f t="shared" si="1"/>
        <v>2.8490028490028489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9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9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8</v>
      </c>
      <c r="G71" s="333">
        <f t="shared" si="2"/>
        <v>5.2219321148825069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9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21">
        <v>3</v>
      </c>
      <c r="G72" s="330">
        <f t="shared" si="2"/>
        <v>1.3623978201634876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9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9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9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14</v>
      </c>
      <c r="G75" s="333">
        <f t="shared" si="2"/>
        <v>3.3947623666343354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9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9">
        <v>10</v>
      </c>
      <c r="N76" s="333">
        <f t="shared" si="3"/>
        <v>4.395604395604396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9">
        <v>6</v>
      </c>
      <c r="N77" s="333">
        <f t="shared" si="3"/>
        <v>3.9473684210526314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9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9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9">
        <v>2</v>
      </c>
      <c r="N80" s="332">
        <f t="shared" si="3"/>
        <v>0.91659028414298804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9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9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9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9">
        <v>10</v>
      </c>
      <c r="N84" s="330">
        <f t="shared" si="3"/>
        <v>1.6852039096730704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34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369" t="s">
        <v>215</v>
      </c>
      <c r="C86" s="370"/>
      <c r="D86" s="371"/>
      <c r="E86" s="335">
        <f>SUM(E5:E85)</f>
        <v>759066</v>
      </c>
      <c r="F86" s="335">
        <f>SUM(F5:F85)</f>
        <v>1044</v>
      </c>
      <c r="G86" s="336">
        <f t="shared" si="2"/>
        <v>1.3753744733659523</v>
      </c>
      <c r="H86" s="331"/>
      <c r="I86" s="369" t="s">
        <v>215</v>
      </c>
      <c r="J86" s="370"/>
      <c r="K86" s="371"/>
      <c r="L86" s="335">
        <f>SUM(L5:L85)</f>
        <v>759066</v>
      </c>
      <c r="M86" s="335">
        <f>SUM(M5:M85)</f>
        <v>1082</v>
      </c>
      <c r="N86" s="336">
        <f t="shared" si="3"/>
        <v>1.425435996342874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K66" sqref="K6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21.42578125" customWidth="1"/>
    <col min="12" max="12" width="12.28515625" customWidth="1"/>
    <col min="14" max="14" width="9" customWidth="1"/>
  </cols>
  <sheetData>
    <row r="1" spans="2:14" ht="16.5" thickBot="1" x14ac:dyDescent="0.3">
      <c r="C1" s="249">
        <v>44330</v>
      </c>
      <c r="J1" s="249">
        <v>44329</v>
      </c>
    </row>
    <row r="2" spans="2:14" ht="84.75" customHeight="1" thickBot="1" x14ac:dyDescent="0.35">
      <c r="B2" s="350" t="s">
        <v>329</v>
      </c>
      <c r="C2" s="351"/>
      <c r="D2" s="351"/>
      <c r="E2" s="351"/>
      <c r="F2" s="351"/>
      <c r="G2" s="352"/>
      <c r="I2" s="350" t="s">
        <v>328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475</v>
      </c>
      <c r="G5" s="330">
        <f t="shared" ref="G5:G68" si="0">F5*1000/E5</f>
        <v>1.405516727128544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487</v>
      </c>
      <c r="N5" s="330">
        <f t="shared" ref="N5:N68" si="1">M5*1000/L5</f>
        <v>1.4410245181296863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30</v>
      </c>
      <c r="G6" s="332">
        <f t="shared" si="0"/>
        <v>0.78082298742874989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33</v>
      </c>
      <c r="N6" s="332">
        <f t="shared" si="1"/>
        <v>0.85890528617162487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85</v>
      </c>
      <c r="G8" s="330">
        <f t="shared" si="0"/>
        <v>1.5299602210342531</v>
      </c>
      <c r="H8" s="372" t="s">
        <v>170</v>
      </c>
      <c r="I8" s="266">
        <v>4</v>
      </c>
      <c r="J8" s="64" t="s">
        <v>229</v>
      </c>
      <c r="K8" s="181">
        <v>55259</v>
      </c>
      <c r="L8" s="324">
        <v>55557</v>
      </c>
      <c r="M8" s="321">
        <v>75</v>
      </c>
      <c r="N8" s="330">
        <f t="shared" si="1"/>
        <v>1.3499649009125763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43</v>
      </c>
      <c r="G9" s="330">
        <f t="shared" si="0"/>
        <v>1.5637500909157029</v>
      </c>
      <c r="H9" s="372" t="s">
        <v>170</v>
      </c>
      <c r="I9" s="266">
        <v>5</v>
      </c>
      <c r="J9" s="64" t="s">
        <v>230</v>
      </c>
      <c r="K9" s="181">
        <v>55357</v>
      </c>
      <c r="L9" s="324">
        <v>27498</v>
      </c>
      <c r="M9" s="321">
        <v>41</v>
      </c>
      <c r="N9" s="330">
        <f t="shared" si="1"/>
        <v>1.4910175285475307</v>
      </c>
    </row>
    <row r="10" spans="2:14" ht="17.100000000000001" customHeight="1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9</v>
      </c>
      <c r="G10" s="332">
        <f t="shared" si="0"/>
        <v>0.94152107961083797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1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20</v>
      </c>
      <c r="G14" s="330">
        <f t="shared" si="0"/>
        <v>1.295001295001295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22</v>
      </c>
      <c r="N14" s="330">
        <f t="shared" si="1"/>
        <v>1.4245014245014245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7.100000000000001" customHeight="1" thickBot="1" x14ac:dyDescent="0.3">
      <c r="B16" s="266">
        <v>12</v>
      </c>
      <c r="C16" s="200" t="s">
        <v>17</v>
      </c>
      <c r="D16" s="181">
        <v>55838</v>
      </c>
      <c r="E16" s="324">
        <v>13032</v>
      </c>
      <c r="F16" s="321">
        <v>12</v>
      </c>
      <c r="G16" s="332">
        <f t="shared" si="0"/>
        <v>0.92081031307550643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1">
        <v>14</v>
      </c>
      <c r="N16" s="330">
        <f t="shared" si="1"/>
        <v>1.0742786985880908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72" t="s">
        <v>170</v>
      </c>
      <c r="I28" s="266">
        <v>24</v>
      </c>
      <c r="J28" s="200" t="s">
        <v>185</v>
      </c>
      <c r="K28" s="181">
        <v>56666</v>
      </c>
      <c r="L28" s="324">
        <v>4785</v>
      </c>
      <c r="M28" s="321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11</v>
      </c>
      <c r="N32" s="330">
        <f t="shared" si="1"/>
        <v>2.9561945713517872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0</v>
      </c>
      <c r="G38" s="332">
        <f t="shared" si="0"/>
        <v>0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1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72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21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60</v>
      </c>
      <c r="G42" s="330">
        <f t="shared" si="0"/>
        <v>1.2819964958762446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64</v>
      </c>
      <c r="N42" s="330">
        <f t="shared" si="1"/>
        <v>1.3674629289346609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8</v>
      </c>
      <c r="G43" s="330">
        <f t="shared" si="0"/>
        <v>2.0613244009275959</v>
      </c>
      <c r="H43" s="372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1">
        <v>7</v>
      </c>
      <c r="N43" s="330">
        <f t="shared" si="1"/>
        <v>1.8036588508116465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17</v>
      </c>
      <c r="G46" s="330">
        <f t="shared" si="0"/>
        <v>1.8640350877192982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1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72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21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15</v>
      </c>
      <c r="G51" s="333">
        <f t="shared" si="0"/>
        <v>3.0168946098149636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18</v>
      </c>
      <c r="N51" s="333">
        <f t="shared" si="1"/>
        <v>3.6202735317779564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6</v>
      </c>
      <c r="G52" s="330">
        <f t="shared" si="0"/>
        <v>1.292824822236587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1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72" t="s">
        <v>170</v>
      </c>
      <c r="I57" s="266">
        <v>53</v>
      </c>
      <c r="J57" s="200" t="s">
        <v>99</v>
      </c>
      <c r="K57" s="181">
        <v>55160</v>
      </c>
      <c r="L57" s="324">
        <v>3634</v>
      </c>
      <c r="M57" s="321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14</v>
      </c>
      <c r="N58" s="330">
        <f t="shared" si="1"/>
        <v>2.385008517887564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5</v>
      </c>
      <c r="G65" s="333">
        <f t="shared" si="0"/>
        <v>3.0358227079538556</v>
      </c>
      <c r="H65" s="372" t="s">
        <v>170</v>
      </c>
      <c r="I65" s="266">
        <v>61</v>
      </c>
      <c r="J65" s="64" t="s">
        <v>203</v>
      </c>
      <c r="K65" s="181">
        <v>58918</v>
      </c>
      <c r="L65" s="324">
        <v>1647</v>
      </c>
      <c r="M65" s="321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17</v>
      </c>
      <c r="G67" s="333">
        <f t="shared" si="0"/>
        <v>3.5654362416107381</v>
      </c>
      <c r="H67" s="372" t="s">
        <v>170</v>
      </c>
      <c r="I67" s="266">
        <v>63</v>
      </c>
      <c r="J67" s="232" t="s">
        <v>131</v>
      </c>
      <c r="K67" s="181">
        <v>59041</v>
      </c>
      <c r="L67" s="324">
        <v>4768</v>
      </c>
      <c r="M67" s="321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1</v>
      </c>
      <c r="G72" s="332">
        <f t="shared" si="2"/>
        <v>0.45413260672116257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1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13</v>
      </c>
      <c r="G75" s="333">
        <f t="shared" si="2"/>
        <v>3.1522793404461686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369" t="s">
        <v>215</v>
      </c>
      <c r="C86" s="370"/>
      <c r="D86" s="371"/>
      <c r="E86" s="335">
        <f>SUM(E5:E85)</f>
        <v>759066</v>
      </c>
      <c r="F86" s="335">
        <f>SUM(F5:F85)</f>
        <v>1024</v>
      </c>
      <c r="G86" s="336">
        <f t="shared" si="2"/>
        <v>1.3490263033780989</v>
      </c>
      <c r="H86" s="331"/>
      <c r="I86" s="369" t="s">
        <v>215</v>
      </c>
      <c r="J86" s="370"/>
      <c r="K86" s="371"/>
      <c r="L86" s="335">
        <f>SUM(L5:L85)</f>
        <v>759066</v>
      </c>
      <c r="M86" s="335">
        <f>SUM(M5:M85)</f>
        <v>1044</v>
      </c>
      <c r="N86" s="336">
        <f t="shared" si="3"/>
        <v>1.3753744733659523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50" t="s">
        <v>258</v>
      </c>
      <c r="C2" s="351"/>
      <c r="D2" s="351"/>
      <c r="E2" s="351"/>
      <c r="F2" s="351"/>
      <c r="G2" s="352"/>
      <c r="I2" s="350" t="s">
        <v>234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53" t="s">
        <v>215</v>
      </c>
      <c r="C86" s="354"/>
      <c r="D86" s="355"/>
      <c r="E86" s="167">
        <v>757359</v>
      </c>
      <c r="F86" s="194">
        <v>2675</v>
      </c>
      <c r="G86" s="190">
        <v>3.53</v>
      </c>
      <c r="I86" s="342" t="s">
        <v>215</v>
      </c>
      <c r="J86" s="343"/>
      <c r="K86" s="344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50" t="s">
        <v>235</v>
      </c>
      <c r="C2" s="351"/>
      <c r="D2" s="351"/>
      <c r="E2" s="351"/>
      <c r="F2" s="351"/>
      <c r="G2" s="352"/>
      <c r="I2" s="350" t="s">
        <v>258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53" t="s">
        <v>215</v>
      </c>
      <c r="C86" s="354"/>
      <c r="D86" s="355"/>
      <c r="E86" s="167">
        <v>757359</v>
      </c>
      <c r="F86" s="167">
        <v>2543</v>
      </c>
      <c r="G86" s="172">
        <f>1000*F86/E86</f>
        <v>3.3577207110498457</v>
      </c>
      <c r="I86" s="353" t="s">
        <v>215</v>
      </c>
      <c r="J86" s="354"/>
      <c r="K86" s="355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50" t="s">
        <v>259</v>
      </c>
      <c r="C2" s="351"/>
      <c r="D2" s="351"/>
      <c r="E2" s="351"/>
      <c r="F2" s="351"/>
      <c r="G2" s="352"/>
      <c r="I2" s="350" t="s">
        <v>235</v>
      </c>
      <c r="J2" s="351"/>
      <c r="K2" s="351"/>
      <c r="L2" s="351"/>
      <c r="M2" s="351"/>
      <c r="N2" s="352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53" t="s">
        <v>215</v>
      </c>
      <c r="C86" s="354"/>
      <c r="D86" s="355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53" t="s">
        <v>215</v>
      </c>
      <c r="J86" s="354"/>
      <c r="K86" s="355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  <vt:lpstr>08 05 2021</vt:lpstr>
      <vt:lpstr>09 05 2021</vt:lpstr>
      <vt:lpstr>10 05 2021</vt:lpstr>
      <vt:lpstr>11 05 2021</vt:lpstr>
      <vt:lpstr>12 05 2021</vt:lpstr>
      <vt:lpstr>13 05 2021</vt:lpstr>
      <vt:lpstr>14 05 2021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2021-05-06T07:48:08Z</cp:lastPrinted>
  <dcterms:created xsi:type="dcterms:W3CDTF">2021-03-09T10:23:14Z</dcterms:created>
  <dcterms:modified xsi:type="dcterms:W3CDTF">2021-05-14T07:40:21Z</dcterms:modified>
</cp:coreProperties>
</file>