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8090" windowHeight="12360" firstSheet="68" activeTab="78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  <sheet name="20 05 2021" sheetId="75" r:id="rId74"/>
    <sheet name="21 05 2021" sheetId="76" r:id="rId75"/>
    <sheet name="22 05 2021" sheetId="77" r:id="rId76"/>
    <sheet name="23 05 2021" sheetId="78" r:id="rId77"/>
    <sheet name="24 05 2021" sheetId="79" r:id="rId78"/>
    <sheet name="25 05 2021" sheetId="80" r:id="rId79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80" l="1"/>
  <c r="L86" i="80"/>
  <c r="N86" i="80" s="1"/>
  <c r="N85" i="80"/>
  <c r="N84" i="80"/>
  <c r="N83" i="80"/>
  <c r="N82" i="80"/>
  <c r="N81" i="80"/>
  <c r="N80" i="80"/>
  <c r="N79" i="80"/>
  <c r="N78" i="80"/>
  <c r="N77" i="80"/>
  <c r="N76" i="80"/>
  <c r="N75" i="80"/>
  <c r="N74" i="80"/>
  <c r="N73" i="80"/>
  <c r="N72" i="80"/>
  <c r="N71" i="80"/>
  <c r="N70" i="80"/>
  <c r="N69" i="80"/>
  <c r="N68" i="80"/>
  <c r="N67" i="80"/>
  <c r="N66" i="80"/>
  <c r="N65" i="80"/>
  <c r="N64" i="80"/>
  <c r="N63" i="80"/>
  <c r="N62" i="80"/>
  <c r="N61" i="80"/>
  <c r="N60" i="80"/>
  <c r="N59" i="80"/>
  <c r="N58" i="80"/>
  <c r="N57" i="80"/>
  <c r="N56" i="80"/>
  <c r="N55" i="80"/>
  <c r="N54" i="80"/>
  <c r="N53" i="80"/>
  <c r="N52" i="80"/>
  <c r="N51" i="80"/>
  <c r="N50" i="80"/>
  <c r="N49" i="80"/>
  <c r="N48" i="80"/>
  <c r="N47" i="80"/>
  <c r="N46" i="80"/>
  <c r="N45" i="80"/>
  <c r="N44" i="80"/>
  <c r="N43" i="80"/>
  <c r="N42" i="80"/>
  <c r="N41" i="80"/>
  <c r="N40" i="80"/>
  <c r="N39" i="80"/>
  <c r="N38" i="80"/>
  <c r="N37" i="80"/>
  <c r="N36" i="80"/>
  <c r="N35" i="80"/>
  <c r="N34" i="80"/>
  <c r="N33" i="80"/>
  <c r="N32" i="80"/>
  <c r="N31" i="80"/>
  <c r="N30" i="80"/>
  <c r="N29" i="80"/>
  <c r="N28" i="80"/>
  <c r="N27" i="80"/>
  <c r="N26" i="80"/>
  <c r="N25" i="80"/>
  <c r="N24" i="80"/>
  <c r="N23" i="80"/>
  <c r="N22" i="80"/>
  <c r="N21" i="80"/>
  <c r="N20" i="80"/>
  <c r="N19" i="80"/>
  <c r="N18" i="80"/>
  <c r="N17" i="80"/>
  <c r="N16" i="80"/>
  <c r="N15" i="80"/>
  <c r="N14" i="80"/>
  <c r="N13" i="80"/>
  <c r="N12" i="80"/>
  <c r="N11" i="80"/>
  <c r="N10" i="80"/>
  <c r="N9" i="80"/>
  <c r="N8" i="80"/>
  <c r="N7" i="80"/>
  <c r="N6" i="80"/>
  <c r="N5" i="80"/>
  <c r="F86" i="80"/>
  <c r="G86" i="80" s="1"/>
  <c r="E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M86" i="79" l="1"/>
  <c r="N86" i="79" s="1"/>
  <c r="L86" i="79"/>
  <c r="N85" i="79"/>
  <c r="N84" i="79"/>
  <c r="N83" i="79"/>
  <c r="N82" i="79"/>
  <c r="N81" i="79"/>
  <c r="N80" i="79"/>
  <c r="N79" i="79"/>
  <c r="N78" i="79"/>
  <c r="N77" i="79"/>
  <c r="N76" i="79"/>
  <c r="N75" i="79"/>
  <c r="N74" i="79"/>
  <c r="N73" i="79"/>
  <c r="N72" i="79"/>
  <c r="N71" i="79"/>
  <c r="N70" i="79"/>
  <c r="N69" i="79"/>
  <c r="N68" i="79"/>
  <c r="N67" i="79"/>
  <c r="N66" i="79"/>
  <c r="N65" i="79"/>
  <c r="N64" i="79"/>
  <c r="N63" i="79"/>
  <c r="N62" i="79"/>
  <c r="N61" i="79"/>
  <c r="N60" i="79"/>
  <c r="N59" i="79"/>
  <c r="N58" i="79"/>
  <c r="N57" i="79"/>
  <c r="N56" i="79"/>
  <c r="N55" i="79"/>
  <c r="N54" i="79"/>
  <c r="N53" i="79"/>
  <c r="N52" i="79"/>
  <c r="N51" i="79"/>
  <c r="N50" i="79"/>
  <c r="N49" i="79"/>
  <c r="N48" i="79"/>
  <c r="N47" i="79"/>
  <c r="N46" i="79"/>
  <c r="N45" i="79"/>
  <c r="N44" i="79"/>
  <c r="N43" i="79"/>
  <c r="N42" i="79"/>
  <c r="N41" i="79"/>
  <c r="N40" i="79"/>
  <c r="N39" i="79"/>
  <c r="N38" i="79"/>
  <c r="N37" i="79"/>
  <c r="N36" i="79"/>
  <c r="N35" i="79"/>
  <c r="N34" i="79"/>
  <c r="N33" i="79"/>
  <c r="N32" i="79"/>
  <c r="N31" i="79"/>
  <c r="N30" i="79"/>
  <c r="N29" i="79"/>
  <c r="N28" i="79"/>
  <c r="N27" i="79"/>
  <c r="N26" i="79"/>
  <c r="N25" i="79"/>
  <c r="N24" i="79"/>
  <c r="N23" i="79"/>
  <c r="N22" i="79"/>
  <c r="N21" i="79"/>
  <c r="N20" i="79"/>
  <c r="N19" i="79"/>
  <c r="N18" i="79"/>
  <c r="N17" i="79"/>
  <c r="N16" i="79"/>
  <c r="N15" i="79"/>
  <c r="N14" i="79"/>
  <c r="N13" i="79"/>
  <c r="N12" i="79"/>
  <c r="N11" i="79"/>
  <c r="N10" i="79"/>
  <c r="N9" i="79"/>
  <c r="N8" i="79"/>
  <c r="N7" i="79"/>
  <c r="N6" i="79"/>
  <c r="N5" i="79"/>
  <c r="F86" i="79"/>
  <c r="G86" i="79" s="1"/>
  <c r="E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M86" i="78" l="1"/>
  <c r="L86" i="78"/>
  <c r="N86" i="78" s="1"/>
  <c r="N85" i="78"/>
  <c r="N84" i="78"/>
  <c r="N83" i="78"/>
  <c r="N82" i="78"/>
  <c r="N81" i="78"/>
  <c r="N80" i="78"/>
  <c r="N79" i="78"/>
  <c r="N78" i="78"/>
  <c r="N77" i="78"/>
  <c r="N76" i="78"/>
  <c r="N75" i="78"/>
  <c r="N74" i="78"/>
  <c r="N73" i="78"/>
  <c r="N72" i="78"/>
  <c r="N71" i="78"/>
  <c r="N70" i="78"/>
  <c r="N69" i="78"/>
  <c r="N68" i="78"/>
  <c r="N67" i="78"/>
  <c r="N66" i="78"/>
  <c r="N65" i="78"/>
  <c r="N64" i="78"/>
  <c r="N63" i="78"/>
  <c r="N62" i="78"/>
  <c r="N61" i="78"/>
  <c r="N60" i="78"/>
  <c r="N59" i="78"/>
  <c r="N58" i="78"/>
  <c r="N57" i="78"/>
  <c r="N56" i="78"/>
  <c r="N55" i="78"/>
  <c r="N54" i="78"/>
  <c r="N53" i="78"/>
  <c r="N52" i="78"/>
  <c r="N51" i="78"/>
  <c r="N50" i="78"/>
  <c r="N49" i="78"/>
  <c r="N48" i="78"/>
  <c r="N47" i="78"/>
  <c r="N46" i="78"/>
  <c r="N45" i="78"/>
  <c r="N44" i="78"/>
  <c r="N43" i="78"/>
  <c r="N42" i="78"/>
  <c r="N41" i="78"/>
  <c r="N40" i="78"/>
  <c r="N39" i="78"/>
  <c r="N38" i="78"/>
  <c r="N37" i="78"/>
  <c r="N36" i="78"/>
  <c r="N35" i="78"/>
  <c r="N34" i="78"/>
  <c r="N33" i="78"/>
  <c r="N32" i="78"/>
  <c r="N31" i="78"/>
  <c r="N30" i="78"/>
  <c r="N29" i="78"/>
  <c r="N28" i="78"/>
  <c r="N27" i="78"/>
  <c r="N26" i="78"/>
  <c r="N25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7" i="78"/>
  <c r="N6" i="78"/>
  <c r="N5" i="78"/>
  <c r="F86" i="78"/>
  <c r="E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G86" i="78" l="1"/>
  <c r="M86" i="77"/>
  <c r="L86" i="77"/>
  <c r="N85" i="77"/>
  <c r="N84" i="77"/>
  <c r="N83" i="77"/>
  <c r="N82" i="77"/>
  <c r="N81" i="77"/>
  <c r="N80" i="77"/>
  <c r="N79" i="77"/>
  <c r="N78" i="77"/>
  <c r="N77" i="77"/>
  <c r="N76" i="77"/>
  <c r="N75" i="77"/>
  <c r="N74" i="77"/>
  <c r="N73" i="77"/>
  <c r="N72" i="77"/>
  <c r="N71" i="77"/>
  <c r="N70" i="77"/>
  <c r="N69" i="77"/>
  <c r="N68" i="77"/>
  <c r="N67" i="77"/>
  <c r="N66" i="77"/>
  <c r="N65" i="77"/>
  <c r="N64" i="77"/>
  <c r="N63" i="77"/>
  <c r="N62" i="77"/>
  <c r="N61" i="77"/>
  <c r="N60" i="77"/>
  <c r="N59" i="77"/>
  <c r="N58" i="77"/>
  <c r="N57" i="77"/>
  <c r="N56" i="77"/>
  <c r="N55" i="77"/>
  <c r="N54" i="77"/>
  <c r="N53" i="77"/>
  <c r="N52" i="77"/>
  <c r="N51" i="77"/>
  <c r="N50" i="77"/>
  <c r="N49" i="77"/>
  <c r="N48" i="77"/>
  <c r="N47" i="77"/>
  <c r="N46" i="77"/>
  <c r="N45" i="77"/>
  <c r="N44" i="77"/>
  <c r="N43" i="77"/>
  <c r="N42" i="77"/>
  <c r="N41" i="77"/>
  <c r="N40" i="77"/>
  <c r="N39" i="77"/>
  <c r="N38" i="77"/>
  <c r="N37" i="77"/>
  <c r="N36" i="77"/>
  <c r="N35" i="77"/>
  <c r="N34" i="77"/>
  <c r="N33" i="77"/>
  <c r="N32" i="77"/>
  <c r="N31" i="77"/>
  <c r="N30" i="77"/>
  <c r="N29" i="77"/>
  <c r="N28" i="77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N6" i="77"/>
  <c r="N5" i="77"/>
  <c r="F86" i="77"/>
  <c r="G86" i="77" s="1"/>
  <c r="E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N86" i="77" l="1"/>
  <c r="M86" i="76"/>
  <c r="L86" i="76"/>
  <c r="N86" i="76" s="1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F86" i="76"/>
  <c r="G86" i="76" s="1"/>
  <c r="E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E86" i="74" l="1"/>
  <c r="L86" i="74"/>
  <c r="L86" i="75"/>
  <c r="E86" i="75"/>
  <c r="M86" i="75"/>
  <c r="N86" i="75" s="1"/>
  <c r="N85" i="75"/>
  <c r="N84" i="75"/>
  <c r="N83" i="75"/>
  <c r="N82" i="75"/>
  <c r="N81" i="75"/>
  <c r="N80" i="75"/>
  <c r="N79" i="75"/>
  <c r="N78" i="75"/>
  <c r="N77" i="75"/>
  <c r="N76" i="75"/>
  <c r="N75" i="75"/>
  <c r="N74" i="75"/>
  <c r="N73" i="75"/>
  <c r="N72" i="75"/>
  <c r="N71" i="75"/>
  <c r="N70" i="75"/>
  <c r="N69" i="75"/>
  <c r="N68" i="75"/>
  <c r="N67" i="75"/>
  <c r="N66" i="75"/>
  <c r="N65" i="75"/>
  <c r="N64" i="75"/>
  <c r="N63" i="75"/>
  <c r="N62" i="75"/>
  <c r="N61" i="75"/>
  <c r="N60" i="75"/>
  <c r="N59" i="75"/>
  <c r="N58" i="75"/>
  <c r="N57" i="75"/>
  <c r="N56" i="75"/>
  <c r="N55" i="75"/>
  <c r="N54" i="75"/>
  <c r="N53" i="75"/>
  <c r="N52" i="75"/>
  <c r="N51" i="75"/>
  <c r="N50" i="75"/>
  <c r="N49" i="75"/>
  <c r="N48" i="75"/>
  <c r="N47" i="75"/>
  <c r="N46" i="75"/>
  <c r="N45" i="75"/>
  <c r="N44" i="75"/>
  <c r="N43" i="75"/>
  <c r="N42" i="75"/>
  <c r="N41" i="75"/>
  <c r="N40" i="75"/>
  <c r="N39" i="75"/>
  <c r="N38" i="75"/>
  <c r="N37" i="75"/>
  <c r="N36" i="75"/>
  <c r="N35" i="75"/>
  <c r="N34" i="75"/>
  <c r="N33" i="75"/>
  <c r="N32" i="75"/>
  <c r="N31" i="75"/>
  <c r="N30" i="75"/>
  <c r="N29" i="75"/>
  <c r="N28" i="75"/>
  <c r="N27" i="75"/>
  <c r="N26" i="75"/>
  <c r="N25" i="75"/>
  <c r="N24" i="75"/>
  <c r="N23" i="75"/>
  <c r="N22" i="75"/>
  <c r="N21" i="75"/>
  <c r="N20" i="75"/>
  <c r="N19" i="75"/>
  <c r="N18" i="75"/>
  <c r="N17" i="75"/>
  <c r="N16" i="75"/>
  <c r="N15" i="75"/>
  <c r="N14" i="75"/>
  <c r="N13" i="75"/>
  <c r="N12" i="75"/>
  <c r="N11" i="75"/>
  <c r="N10" i="75"/>
  <c r="N9" i="75"/>
  <c r="N8" i="75"/>
  <c r="N7" i="75"/>
  <c r="N6" i="75"/>
  <c r="N5" i="75"/>
  <c r="F86" i="75"/>
  <c r="G86" i="75" s="1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6" i="75"/>
  <c r="G5" i="75"/>
  <c r="M86" i="74" l="1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O86" i="73" l="1"/>
  <c r="G86" i="73"/>
  <c r="H86" i="73" s="1"/>
  <c r="N86" i="73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6" i="68" s="1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G86" i="68" l="1"/>
  <c r="M86" i="67"/>
  <c r="N86" i="67" s="1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6" i="67" s="1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M86" i="66" l="1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6" i="66" s="1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N86" i="66" l="1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G86" i="64" s="1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5" l="1"/>
  <c r="N86" i="65"/>
  <c r="M86" i="63"/>
  <c r="N86" i="63" s="1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G86" i="63" l="1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G86" i="62" s="1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M86" i="60" l="1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6" i="58" s="1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N86" i="58" l="1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N86" i="49" s="1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G86" i="49" l="1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G87" i="45" s="1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M86" i="40" l="1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N86" i="39" s="1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F86" i="37" l="1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G88" i="2" s="1"/>
  <c r="R88" i="2"/>
  <c r="Q85" i="2"/>
  <c r="P85" i="2"/>
  <c r="R85" i="2" l="1"/>
  <c r="G85" i="2"/>
</calcChain>
</file>

<file path=xl/sharedStrings.xml><?xml version="1.0" encoding="utf-8"?>
<sst xmlns="http://schemas.openxmlformats.org/spreadsheetml/2006/main" count="16609" uniqueCount="342">
  <si>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</si>
  <si>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</si>
  <si>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</si>
  <si>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</si>
  <si>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</si>
  <si>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</si>
  <si>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</si>
  <si>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</si>
  <si>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</si>
  <si>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</si>
  <si>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</si>
  <si>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</si>
  <si>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</si>
  <si>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</si>
  <si>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</si>
  <si>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</si>
  <si>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</si>
  <si>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</si>
  <si>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</si>
  <si>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</si>
  <si>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</si>
  <si>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</si>
  <si>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</si>
  <si>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</si>
  <si>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</si>
  <si>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</si>
  <si>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</si>
  <si>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</si>
  <si>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</si>
  <si>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</si>
  <si>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</si>
  <si>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</si>
  <si>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</si>
  <si>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</si>
  <si>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</si>
  <si>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</si>
  <si>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</si>
  <si>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</si>
  <si>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</si>
  <si>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</si>
  <si>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</si>
  <si>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</si>
  <si>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</si>
  <si>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</si>
  <si>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</si>
  <si>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</si>
  <si>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</si>
  <si>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</si>
  <si>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</si>
  <si>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</si>
  <si>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</si>
  <si>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</si>
  <si>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</si>
  <si>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</si>
  <si>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</si>
  <si>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</si>
  <si>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</si>
  <si>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</si>
  <si>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</si>
  <si>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</si>
  <si>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</si>
  <si>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</si>
  <si>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</si>
  <si>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</si>
  <si>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</si>
  <si>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</si>
  <si>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</si>
  <si>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</si>
  <si>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</si>
  <si>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</si>
  <si>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</si>
  <si>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</si>
  <si>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</si>
  <si>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</si>
  <si>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</si>
  <si>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</si>
  <si>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</si>
  <si>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</si>
  <si>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</si>
  <si>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</si>
  <si>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</si>
  <si>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</si>
  <si>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</si>
  <si>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</si>
  <si>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</si>
  <si>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</si>
  <si>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</si>
  <si>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</si>
  <si>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</si>
  <si>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</si>
  <si>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</si>
  <si>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</si>
  <si>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</si>
  <si>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</si>
  <si>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</si>
  <si>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</si>
  <si>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</si>
  <si>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</si>
  <si>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</si>
  <si>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</si>
  <si>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</si>
  <si>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</si>
  <si>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</si>
  <si>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</si>
  <si>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</si>
  <si>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</si>
  <si>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</si>
  <si>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</si>
  <si>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</si>
  <si>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</si>
  <si>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</si>
  <si>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</si>
  <si>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</si>
  <si>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</si>
  <si>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</si>
  <si>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</si>
  <si>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</si>
  <si>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</si>
  <si>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</si>
  <si>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</si>
  <si>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</si>
  <si>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</si>
  <si>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</si>
  <si>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</si>
  <si>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</si>
  <si>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</si>
  <si>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</si>
  <si>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</si>
  <si>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</si>
  <si>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</si>
  <si>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</si>
  <si>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</si>
  <si>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</si>
  <si>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</si>
  <si>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</si>
  <si>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</si>
  <si>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</si>
  <si>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</si>
  <si>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</si>
  <si>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</si>
  <si>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</si>
  <si>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</si>
  <si>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</si>
  <si>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</si>
  <si>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</si>
  <si>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</si>
  <si>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</si>
  <si>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</si>
  <si>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</si>
  <si>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</si>
  <si>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</si>
  <si>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</si>
  <si>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</si>
  <si>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</si>
  <si>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</si>
  <si>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</si>
  <si>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</si>
  <si>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</si>
  <si>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</si>
  <si>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</si>
  <si>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</si>
  <si>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</si>
  <si>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</si>
  <si>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</si>
  <si>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</si>
  <si>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</si>
  <si>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</si>
  <si>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</si>
  <si>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</si>
  <si>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</si>
  <si>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</si>
  <si>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</si>
  <si>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</si>
  <si>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</si>
  <si>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</si>
  <si>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</si>
  <si>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</si>
  <si>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</si>
  <si>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</si>
  <si>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</si>
  <si>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</si>
  <si>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</si>
  <si>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</si>
  <si>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</si>
  <si>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</si>
  <si>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</si>
  <si>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</si>
  <si>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</si>
  <si>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</si>
  <si>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</si>
  <si>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</si>
  <si>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</si>
  <si>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</si>
  <si>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</si>
  <si>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</si>
  <si>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</si>
  <si>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</si>
  <si>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</si>
  <si>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</si>
  <si>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</si>
  <si>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</si>
  <si>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</si>
  <si>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</si>
  <si>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</si>
  <si>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</si>
  <si>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</si>
  <si>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</si>
  <si>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</si>
  <si>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</si>
  <si>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</si>
  <si>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</si>
  <si>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</si>
  <si>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</si>
  <si>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</si>
  <si>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</si>
  <si>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</si>
  <si>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</si>
  <si>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</si>
  <si>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</si>
  <si>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</si>
  <si>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</si>
  <si>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</si>
  <si>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</si>
  <si>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</si>
  <si>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</si>
  <si>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</si>
  <si>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</si>
  <si>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</si>
  <si>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</si>
  <si>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</si>
  <si>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</si>
  <si>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</si>
  <si>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</si>
  <si>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</si>
  <si>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</si>
  <si>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</si>
  <si>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</si>
  <si>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</si>
  <si>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</si>
  <si>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</si>
  <si>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</si>
  <si>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</si>
  <si>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</si>
  <si>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</si>
  <si>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</si>
  <si>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</si>
  <si>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</si>
  <si>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</si>
  <si>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</si>
  <si>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</si>
  <si>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</si>
  <si>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</si>
  <si>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</si>
  <si>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</si>
  <si>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</si>
  <si>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</si>
  <si>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</si>
  <si>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</si>
  <si>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</si>
  <si>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</si>
  <si>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</si>
  <si>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</si>
  <si>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</si>
  <si>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</si>
  <si>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</si>
  <si>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</si>
  <si>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</si>
  <si>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</si>
  <si>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</si>
  <si>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</si>
  <si>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</si>
  <si>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</si>
  <si>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</si>
  <si>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</si>
  <si>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</si>
  <si>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</si>
  <si>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</si>
  <si>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</si>
  <si>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</si>
  <si>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</si>
  <si>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</si>
  <si>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</si>
  <si>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</si>
  <si>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</si>
  <si>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</si>
  <si>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</si>
  <si>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</si>
  <si>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</si>
  <si>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</si>
  <si>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</si>
  <si>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</si>
  <si>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</si>
  <si>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</si>
  <si>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</si>
  <si>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</si>
  <si>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</si>
  <si>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</si>
  <si>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</si>
  <si>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</si>
  <si>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</si>
  <si>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</si>
  <si>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</si>
  <si>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</si>
  <si>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</si>
  <si>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</si>
  <si>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</si>
  <si>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</si>
  <si>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</si>
  <si>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</si>
  <si>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</si>
  <si>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</si>
  <si>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</si>
  <si>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</si>
  <si>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</si>
  <si>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</si>
  <si>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</si>
  <si>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</si>
  <si>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</si>
  <si>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</si>
  <si>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</si>
  <si>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</si>
  <si>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</si>
  <si>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</si>
  <si>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</si>
  <si>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</si>
  <si>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</si>
  <si>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</si>
  <si>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</si>
  <si>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</si>
  <si>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</si>
  <si>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</si>
  <si>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</si>
  <si>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</si>
  <si>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</si>
  <si>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</si>
  <si>
    <t>Rata incidentei cumulative a COVID-19 la 1000 locuitori pe localitati (UAT) la data de 20.05.2021 pentru perioada 03.05.2021-16.05.2021</t>
  </si>
  <si>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</si>
  <si>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</si>
  <si>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22.05.2021 pentru perioada 05.05.2021-18.05.2021</t>
  </si>
  <si>
    <t>Rata incidentei cumulative a COVID-19 la 1000 locuitori pe localitati (UAT) la data de 23.05.2021 pentru perioada 06.05.2021-19.05.2021</t>
  </si>
  <si>
    <t>Rata incidentei cumulative a COVID-19 la 1000 locuitori pe localitati (UAT) la data de 24.05.2021 pentru perioada 07.05.2021-20.05.2021</t>
  </si>
  <si>
    <t>Rata incidentei cumulative a COVID-19 la 1000 locuitori pe localitati (UAT) la data de 25.05.2021 pentru perioada 08.05.2021-21.05.2021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</si>
</sst>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1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12" fillId="3" borderId="50" xfId="0" applyNumberFormat="1" applyFont="1" applyFill="1" applyBorder="1" applyAlignment="1">
      <alignment horizontal="right" wrapText="1"/>
    </xf>
    <xf numFmtId="0" fontId="25" fillId="0" borderId="50" xfId="0" applyFont="1" applyBorder="1" applyAlignment="1">
      <alignment horizontal="center" wrapText="1"/>
    </xf>
    <xf numFmtId="2" fontId="12" fillId="13" borderId="50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8" fillId="13" borderId="15" xfId="0" applyFont="1" applyFill="1" applyBorder="1" applyAlignment="1">
      <alignment horizontal="right" wrapText="1"/>
    </xf>
    <xf numFmtId="0" fontId="8" fillId="13" borderId="16" xfId="0" applyFont="1" applyFill="1" applyBorder="1" applyAlignment="1">
      <alignment horizontal="right" wrapText="1"/>
    </xf>
    <xf numFmtId="0" fontId="8" fillId="1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66"/>
      <color rgb="FFFFFF99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85" t="s">
        <v>260</v>
      </c>
      <c r="C2" s="386"/>
      <c r="D2" s="386"/>
      <c r="E2" s="386"/>
      <c r="F2" s="386"/>
      <c r="G2" s="387"/>
      <c r="K2" s="385" t="s">
        <v>259</v>
      </c>
      <c r="L2" s="386"/>
      <c r="M2" s="386"/>
      <c r="N2" s="386"/>
      <c r="O2" s="386"/>
      <c r="P2" s="387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88" t="s">
        <v>215</v>
      </c>
      <c r="C86" s="389"/>
      <c r="D86" s="390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88" t="s">
        <v>215</v>
      </c>
      <c r="L86" s="389"/>
      <c r="M86" s="390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85" t="s">
        <v>263</v>
      </c>
      <c r="L2" s="386"/>
      <c r="M2" s="386"/>
      <c r="N2" s="386"/>
      <c r="O2" s="386"/>
      <c r="P2" s="387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88" t="s">
        <v>215</v>
      </c>
      <c r="L87" s="389"/>
      <c r="M87" s="390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85" t="s">
        <v>263</v>
      </c>
      <c r="C2" s="386"/>
      <c r="D2" s="386"/>
      <c r="E2" s="386"/>
      <c r="F2" s="386"/>
      <c r="G2" s="387"/>
      <c r="I2" s="385" t="s">
        <v>263</v>
      </c>
      <c r="J2" s="386"/>
      <c r="K2" s="386"/>
      <c r="L2" s="386"/>
      <c r="M2" s="386"/>
      <c r="N2" s="387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91" t="s">
        <v>215</v>
      </c>
      <c r="C86" s="392"/>
      <c r="D86" s="392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88" t="s">
        <v>215</v>
      </c>
      <c r="J86" s="389"/>
      <c r="K86" s="390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85" t="s">
        <v>270</v>
      </c>
      <c r="E2" s="386"/>
      <c r="F2" s="386"/>
      <c r="G2" s="386"/>
      <c r="H2" s="386"/>
      <c r="I2" s="228"/>
      <c r="J2" s="385" t="s">
        <v>263</v>
      </c>
      <c r="K2" s="386"/>
      <c r="L2" s="386"/>
      <c r="M2" s="386"/>
      <c r="N2" s="386"/>
      <c r="O2" s="387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91" t="s">
        <v>215</v>
      </c>
      <c r="C86" s="393"/>
      <c r="D86" s="392"/>
      <c r="E86" s="392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91" t="s">
        <v>215</v>
      </c>
      <c r="K86" s="392"/>
      <c r="L86" s="392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85" t="s">
        <v>271</v>
      </c>
      <c r="C2" s="386"/>
      <c r="D2" s="386"/>
      <c r="E2" s="386"/>
      <c r="F2" s="386"/>
      <c r="G2" s="387"/>
      <c r="J2" s="385" t="s">
        <v>270</v>
      </c>
      <c r="K2" s="386"/>
      <c r="L2" s="386"/>
      <c r="M2" s="386"/>
      <c r="N2" s="386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757407</v>
      </c>
      <c r="F86" s="167">
        <v>3193</v>
      </c>
      <c r="G86" s="233">
        <v>4.22</v>
      </c>
      <c r="H86" s="53" t="s">
        <v>170</v>
      </c>
      <c r="I86" s="393"/>
      <c r="J86" s="392"/>
      <c r="K86" s="392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85" t="s">
        <v>272</v>
      </c>
      <c r="C2" s="386"/>
      <c r="D2" s="386"/>
      <c r="E2" s="386"/>
      <c r="F2" s="386"/>
      <c r="G2" s="387"/>
      <c r="I2" s="385" t="s">
        <v>271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ref="G6:G9" si="0">1000*F6/E6</f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>1000*F10/E10</f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>1000*F11/E11</f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ref="G12:G13" si="1">1000*F12/E12</f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1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2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2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2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2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2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2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2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2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2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2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2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26" si="3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3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>1000*F27/E27</f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>1000*F28/E28</f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ref="G29:G30" si="4">1000*F29/E29</f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4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>1000*F31/E31</f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>1000*F32/E32</f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>1000*F33/E33</f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ref="G34:G38" si="5">1000*F34/E34</f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5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5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5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5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6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6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6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6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6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6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6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 t="shared" ref="G46:G48" si="7"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 t="shared" si="7"/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 t="shared" si="7"/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8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8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8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8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8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8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8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8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>1000*F58/E58</f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ref="G59:G60" si="9">1000*F59/E59</f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9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>1000*F61/E61</f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>1000*F62/E62</f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ref="G63:G64" si="10">1000*F63/E63</f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10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>1000*F65/E65</f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>1000*F66/E66</f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>1000*F67/E67</f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>1000*F68/E68</f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>1000*F69/E69</f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ref="G70:G73" si="11">1000*F70/E70</f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11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11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11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12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12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12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12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12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12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12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12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12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12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12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12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77" t="s">
        <v>215</v>
      </c>
      <c r="C86" s="378"/>
      <c r="D86" s="379"/>
      <c r="E86" s="167">
        <v>757407</v>
      </c>
      <c r="F86" s="167">
        <v>3260</v>
      </c>
      <c r="G86" s="247">
        <f t="shared" si="12"/>
        <v>4.3041587944130431</v>
      </c>
      <c r="H86" s="53" t="s">
        <v>170</v>
      </c>
      <c r="I86" s="394" t="s">
        <v>215</v>
      </c>
      <c r="J86" s="395"/>
      <c r="K86" s="396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85" t="s">
        <v>274</v>
      </c>
      <c r="C2" s="386"/>
      <c r="D2" s="386"/>
      <c r="E2" s="386"/>
      <c r="F2" s="386"/>
      <c r="G2" s="387"/>
      <c r="K2" s="385" t="s">
        <v>272</v>
      </c>
      <c r="L2" s="386"/>
      <c r="M2" s="386"/>
      <c r="N2" s="386"/>
      <c r="O2" s="386"/>
      <c r="P2" s="387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ref="G6:G9" si="0">1000*F6/E6</f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ref="P6:P9" si="1">1000*O6/N6</f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>1000*F10/E10</f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>1000*O10/N10</f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>1000*F11/E11</f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>1000*O11/N11</f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ref="G12:G13" si="2">1000*F12/E12</f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3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2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3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4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3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4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3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4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3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4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3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4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3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4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3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4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3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4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3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4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3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4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3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4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3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 t="shared" ref="G25:G26" si="5"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3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 t="shared" si="5"/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3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6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6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>1000*O28/N28</f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6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ref="P29:P30" si="7">1000*O29/N29</f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6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7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6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>1000*O31/N31</f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6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>1000*O32/N32</f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6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>1000*O33/N33</f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35" si="8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9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8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9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>1000*F36/E36</f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9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>1000*F37/E37</f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9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ref="G38:G40" si="10">1000*F38/E38</f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9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10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9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10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9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>1000*F41/E41</f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9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>1000*F42/E42</f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9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>1000*F43/E43</f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9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>1000*F44/E44</f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9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>1000*F45/E45</f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9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ref="G46:G48" si="11">1000*F46/E46</f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9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11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9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11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9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12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9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12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9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12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9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12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9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12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9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12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9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12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9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12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9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13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13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>1000*O58/N58</f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13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ref="P59:P60" si="14">1000*O59/N59</f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13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4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13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>1000*O61/N61</f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13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>1000*O62/N62</f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64" si="15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ref="P63:P64" si="16">1000*O63/N63</f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5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6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>1000*F65/E65</f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>1000*O65/N65</f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>1000*F66/E66</f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>1000*O66/N66</f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>1000*F67/E67</f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>1000*O67/N67</f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>1000*F68/E68</f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>1000*O68/N68</f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>1000*F69/E69</f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>1000*O69/N69</f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ref="G70:G73" si="17">1000*F70/E70</f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8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7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8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7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8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7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8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>1000*F74/E74</f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8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>1000*F75/E75</f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8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>1000*F76/E76</f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8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ref="G77:G79" si="19">1000*F77/E77</f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8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9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8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9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8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20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8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20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8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20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8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20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8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20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8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20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8"/>
        <v>0.69396252602359476</v>
      </c>
    </row>
    <row r="86" spans="2:16" ht="17.25" thickTop="1" thickBot="1" x14ac:dyDescent="0.3">
      <c r="B86" s="377" t="s">
        <v>215</v>
      </c>
      <c r="C86" s="378"/>
      <c r="D86" s="379"/>
      <c r="E86" s="167">
        <v>757597</v>
      </c>
      <c r="F86" s="167">
        <v>3828</v>
      </c>
      <c r="G86" s="248">
        <f t="shared" si="20"/>
        <v>5.0528183189743361</v>
      </c>
      <c r="K86" s="377" t="s">
        <v>215</v>
      </c>
      <c r="L86" s="378"/>
      <c r="M86" s="379"/>
      <c r="N86" s="167">
        <v>757407</v>
      </c>
      <c r="O86" s="167">
        <v>3260</v>
      </c>
      <c r="P86" s="247">
        <f t="shared" si="18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85" t="s">
        <v>275</v>
      </c>
      <c r="C2" s="386"/>
      <c r="D2" s="386"/>
      <c r="E2" s="386"/>
      <c r="F2" s="386"/>
      <c r="G2" s="387"/>
      <c r="I2" s="385" t="s">
        <v>274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ref="G6:G9" si="0">1000*F6/E6</f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ref="N6:N9" si="1">1000*M6/L6</f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>1000*F10/E10</f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>1000*M10/L10</f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>1000*F11/E11</f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>1000*M11/L11</f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>1000*M37/L37</f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ref="G38:G40" si="4">1000*F38/E38</f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ref="N38:N40" si="5">1000*M38/L38</f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>1000*F42/E42</f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>1000*M42/L42</f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>1000*F43/E43</f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>1000*M43/L43</f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>1000*F44/E44</f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>1000*M44/L44</f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>1000*F45/E45</f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>1000*M45/L45</f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>1000*M66/L66</f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>1000*F67/E67</f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>1000*M67/L67</f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>1000*F68/E68</f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>1000*F69/E69</f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ref="G70:G73" si="8">1000*F70/E70</f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ref="N70:N73" si="9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>1000*F74/E74</f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>1000*M74/L74</f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>1000*F75/E75</f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>1000*F76/E76</f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>1000*M76/L76</f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77" t="s">
        <v>215</v>
      </c>
      <c r="J86" s="378"/>
      <c r="K86" s="379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85" t="s">
        <v>276</v>
      </c>
      <c r="C2" s="386"/>
      <c r="D2" s="386"/>
      <c r="E2" s="386"/>
      <c r="F2" s="386"/>
      <c r="G2" s="387"/>
      <c r="I2" s="385" t="s">
        <v>275</v>
      </c>
      <c r="J2" s="386"/>
      <c r="K2" s="386"/>
      <c r="L2" s="386"/>
      <c r="M2" s="386"/>
      <c r="N2" s="387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ref="N6:N9" si="0">1000*M6/L6</f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>1000*M10/L10</f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>1000*M11/L11</f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>1000*M37/L37</f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ref="N38:N40" si="2">1000*M38/L38</f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>1000*M42/L42</f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>1000*M43/L43</f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>1000*M44/L44</f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>1000*M45/L45</f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>1000*M66/L66</f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>1000*M67/L67</f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ref="N70:N73" si="4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>1000*M74/L74</f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>1000*M76/L76</f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77" t="s">
        <v>215</v>
      </c>
      <c r="J86" s="378"/>
      <c r="K86" s="379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85" t="s">
        <v>277</v>
      </c>
      <c r="C2" s="386"/>
      <c r="D2" s="386"/>
      <c r="E2" s="386"/>
      <c r="F2" s="386"/>
      <c r="G2" s="387"/>
      <c r="I2" s="385" t="s">
        <v>276</v>
      </c>
      <c r="J2" s="386"/>
      <c r="K2" s="386"/>
      <c r="L2" s="386"/>
      <c r="M2" s="386"/>
      <c r="N2" s="387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77" t="s">
        <v>215</v>
      </c>
      <c r="C86" s="378"/>
      <c r="D86" s="379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77" t="s">
        <v>215</v>
      </c>
      <c r="J86" s="378"/>
      <c r="K86" s="379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72" t="s">
        <v>169</v>
      </c>
      <c r="F86" s="373"/>
      <c r="G86" s="28">
        <f>F85</f>
        <v>2492</v>
      </c>
      <c r="P86" s="372" t="s">
        <v>169</v>
      </c>
      <c r="Q86" s="373"/>
      <c r="R86" s="28">
        <v>2489</v>
      </c>
    </row>
    <row r="87" spans="2:18" ht="15.75" x14ac:dyDescent="0.25">
      <c r="E87" s="372" t="s">
        <v>3</v>
      </c>
      <c r="F87" s="373"/>
      <c r="G87" s="28">
        <f>E85</f>
        <v>757359</v>
      </c>
      <c r="P87" s="372" t="s">
        <v>3</v>
      </c>
      <c r="Q87" s="373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85" t="s">
        <v>282</v>
      </c>
      <c r="C2" s="386"/>
      <c r="D2" s="386"/>
      <c r="E2" s="386"/>
      <c r="F2" s="386"/>
      <c r="G2" s="387"/>
      <c r="I2" s="385" t="s">
        <v>277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ref="G6:G10" si="0">1000*F6/E6</f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3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>1000*F32/E32</f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>1000*F33/E33</f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>1000*F34/E34</f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>1000*F35/E35</f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>1000*F36/E36</f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ref="G37:G38" si="3"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3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ref="G39:G40" si="4">1000*F39/E39</f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4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5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5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5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5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5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5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5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6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6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6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6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6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6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56" si="7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7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>1000*F57/E57</f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>1000*F58/E58</f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ref="G59:G60" si="8">1000*F59/E59</f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8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>1000*F61/E61</f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>1000*F62/E62</f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ref="G63:G65" si="9">1000*F63/E63</f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9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9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10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10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10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10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10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10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10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10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10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10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10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79" si="11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11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11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ref="G80:G82" si="12">1000*F80/E80</f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12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12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>1000*F83/E83</f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>1000*F84/E84</f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v>757597</v>
      </c>
      <c r="F86" s="167">
        <v>4341</v>
      </c>
      <c r="G86" s="254">
        <f>1000*F86/E86</f>
        <v>5.7299593319403321</v>
      </c>
      <c r="H86" s="53" t="s">
        <v>170</v>
      </c>
      <c r="I86" s="377" t="s">
        <v>215</v>
      </c>
      <c r="J86" s="378"/>
      <c r="K86" s="379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85" t="s">
        <v>283</v>
      </c>
      <c r="C2" s="386"/>
      <c r="D2" s="386"/>
      <c r="E2" s="386"/>
      <c r="F2" s="386"/>
      <c r="G2" s="387"/>
      <c r="I2" s="385" t="s">
        <v>282</v>
      </c>
      <c r="J2" s="386"/>
      <c r="K2" s="386"/>
      <c r="L2" s="386"/>
      <c r="M2" s="386"/>
      <c r="N2" s="387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>1000*M33/L33</f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>1000*M34/L34</f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>1000*M35/L35</f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>1000*M36/L36</f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ref="N37:N40" si="1">1000*M37/L37</f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>1000*M41/L41</f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>1000*M58/L58</f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ref="N59:N60" si="3">1000*M59/L59</f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>1000*M61/L61</f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>1000*M62/L62</f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757597</v>
      </c>
      <c r="F86" s="167">
        <v>4383</v>
      </c>
      <c r="G86" s="233">
        <v>5.79</v>
      </c>
      <c r="H86" s="53" t="s">
        <v>170</v>
      </c>
      <c r="I86" s="377" t="s">
        <v>215</v>
      </c>
      <c r="J86" s="378"/>
      <c r="K86" s="379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85" t="s">
        <v>284</v>
      </c>
      <c r="C2" s="386"/>
      <c r="D2" s="386"/>
      <c r="E2" s="386"/>
      <c r="F2" s="386"/>
      <c r="G2" s="387"/>
      <c r="I2" s="385" t="s">
        <v>283</v>
      </c>
      <c r="J2" s="386"/>
      <c r="K2" s="386"/>
      <c r="L2" s="386"/>
      <c r="M2" s="386"/>
      <c r="N2" s="387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4324</v>
      </c>
      <c r="G86" s="254">
        <v>5.71</v>
      </c>
      <c r="H86" s="53"/>
      <c r="I86" s="377" t="s">
        <v>215</v>
      </c>
      <c r="J86" s="378"/>
      <c r="K86" s="379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85" t="s">
        <v>285</v>
      </c>
      <c r="C2" s="386"/>
      <c r="D2" s="386"/>
      <c r="E2" s="386"/>
      <c r="F2" s="386"/>
      <c r="G2" s="387"/>
      <c r="I2" s="385" t="s">
        <v>284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85" t="s">
        <v>286</v>
      </c>
      <c r="C2" s="386"/>
      <c r="D2" s="386"/>
      <c r="E2" s="386"/>
      <c r="F2" s="386"/>
      <c r="G2" s="387"/>
      <c r="I2" s="385" t="s">
        <v>285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397">
        <v>44287</v>
      </c>
      <c r="D1" s="397"/>
      <c r="J1" s="249">
        <v>44286</v>
      </c>
    </row>
    <row r="2" spans="2:14" ht="56.25" customHeight="1" thickBot="1" x14ac:dyDescent="0.35">
      <c r="B2" s="385" t="s">
        <v>287</v>
      </c>
      <c r="C2" s="386"/>
      <c r="D2" s="386"/>
      <c r="E2" s="386"/>
      <c r="F2" s="386"/>
      <c r="G2" s="387"/>
      <c r="H2" s="272"/>
      <c r="I2" s="385" t="s">
        <v>286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ref="G6:G10" si="0">1000*F6/E6</f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>1000*F11/E11</f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>1000*F12/E12</f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>1000*F13/E13</f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ref="G14:G16" si="2">1000*F14/E14</f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2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>1000*F17/E17</f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>1000*F18/E18</f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0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3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4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4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4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4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4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4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4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4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1" si="5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5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5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>1000*F32/E32</f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>1000*F33/E33</f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ref="G34:G37" si="6">1000*F34/E34</f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6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6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6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>1000*F38/E38</f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7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7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7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7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7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7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50" si="8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8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8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8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ref="G51:G53" si="9">1000*F51/E51</f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9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9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ref="G55:G56" si="10">1000*F55/E55</f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1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ref="G57:G58" si="11">1000*F57/E57</f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11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ref="G60:G61" si="12"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12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13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13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13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13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13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13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1" si="14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4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14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15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14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15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ref="G72:G73" si="16">1000*F72/E72</f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15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6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15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17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15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17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15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17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15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7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15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7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15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17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15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2" si="18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15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8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15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8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15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15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>1000*F84/E84</f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15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15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757843</v>
      </c>
      <c r="F86" s="167">
        <v>4721</v>
      </c>
      <c r="G86" s="254">
        <f>1000*F86/E86</f>
        <v>6.2295224736521941</v>
      </c>
      <c r="H86" s="279" t="s">
        <v>170</v>
      </c>
      <c r="I86" s="377" t="s">
        <v>215</v>
      </c>
      <c r="J86" s="378"/>
      <c r="K86" s="379"/>
      <c r="L86" s="167">
        <v>757843</v>
      </c>
      <c r="M86" s="167">
        <v>4492</v>
      </c>
      <c r="N86" s="254">
        <f t="shared" si="15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397">
        <v>44288</v>
      </c>
      <c r="D1" s="397"/>
      <c r="J1" s="397">
        <v>44287</v>
      </c>
      <c r="K1" s="397"/>
    </row>
    <row r="2" spans="2:14" ht="63" customHeight="1" thickBot="1" x14ac:dyDescent="0.35">
      <c r="B2" s="385" t="s">
        <v>288</v>
      </c>
      <c r="C2" s="386"/>
      <c r="D2" s="386"/>
      <c r="E2" s="386"/>
      <c r="F2" s="386"/>
      <c r="G2" s="387"/>
      <c r="H2" s="272"/>
      <c r="I2" s="385" t="s">
        <v>287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0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ref="N6:N10" si="1">1000*M6/L6</f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0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1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0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1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0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1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0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1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0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>1000*M11/L11</f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0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>1000*M12/L12</f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0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>1000*M13/L13</f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0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ref="N14:N16" si="2">1000*M14/L14</f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0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2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0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2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0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>1000*M17/L17</f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0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>1000*M18/L18</f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0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3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0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3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0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3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0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0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3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0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3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0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3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0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3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0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3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0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3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0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3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0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3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0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3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0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0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>1000*M33/L33</f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0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ref="N34:N37" si="4">1000*M34/L34</f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0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4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0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4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0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4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0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>1000*M38/L38</f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0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0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5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0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5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0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5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0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5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0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5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0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5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0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5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0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0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5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0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5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0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5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0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5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0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5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0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5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0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0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ref="N55:N58" si="6">1000*M55/L55</f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0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6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0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6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0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6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0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0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7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0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7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0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7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0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7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0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7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0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7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0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7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0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7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0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7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0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7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8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7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8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7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8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7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8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7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8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7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8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7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8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7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8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7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8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7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8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7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8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7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8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7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8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7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8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8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8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77" t="s">
        <v>215</v>
      </c>
      <c r="J86" s="378"/>
      <c r="K86" s="379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397">
        <v>44289</v>
      </c>
      <c r="D1" s="398"/>
      <c r="J1" s="397">
        <v>44288</v>
      </c>
      <c r="K1" s="397"/>
    </row>
    <row r="2" spans="2:14" ht="61.5" customHeight="1" thickBot="1" x14ac:dyDescent="0.35">
      <c r="B2" s="385" t="s">
        <v>289</v>
      </c>
      <c r="C2" s="386"/>
      <c r="D2" s="386"/>
      <c r="E2" s="386"/>
      <c r="F2" s="386"/>
      <c r="G2" s="387"/>
      <c r="H2" s="287"/>
      <c r="I2" s="385" t="s">
        <v>288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ref="G6:G10" si="0">1000*F6/E6</f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>1000*F11/E11</f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>1000*F12/E12</f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>1000*F13/E13</f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ref="G14:G18" si="2">1000*F14/E14</f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2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2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2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3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3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3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3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3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>1000*F24/E24</f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>1000*F25/E25</f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>1000*F26/E26</f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>1000*F27/E27</f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>1000*F28/E28</f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ref="G29:G30" si="4">1000*F29/E29</f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4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ref="G31:G32" si="5">1000*F31/E31</f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5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>1000*F33/E33</f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ref="G34:G37" si="6">1000*F34/E34</f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6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6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si="6"/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>1000*F38/E38</f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ref="G40:G43" si="7">1000*F40/E40</f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7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7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>1000*F44/E44</f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>1000*F45/E45</f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ref="G46:G47" si="8">1000*F46/E46</f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8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>1000*F48/E48</f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>1000*F49/E49</f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ref="G50:G53" si="9">1000*F50/E50</f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9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9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9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>1000*F55/E55</f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>1000*F56/E56</f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ref="G57:G58" si="10">1000*F57/E57</f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10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ref="G61:G62" si="11">1000*F61/E61</f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11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>1000*F63/E63</f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ref="G64:G65" si="12">1000*F64/E64</f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1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ref="G66:G69" si="13">1000*F66/E66</f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13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13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3"/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>1000*F70/E70</f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1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>1000*F71/E71</f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1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ref="G72:G73" si="15">1000*F72/E72</f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1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5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1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16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1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16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1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16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1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6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1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6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1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16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1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2" si="17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1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17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1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17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1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1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>1000*F84/E84</f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1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14"/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757843</v>
      </c>
      <c r="F86" s="167">
        <v>4881</v>
      </c>
      <c r="G86" s="254">
        <f>1000*F86/E86</f>
        <v>6.4406479970125741</v>
      </c>
      <c r="H86" s="291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397">
        <v>44289</v>
      </c>
      <c r="K1" s="398"/>
    </row>
    <row r="2" spans="2:14" ht="56.25" customHeight="1" thickBot="1" x14ac:dyDescent="0.35">
      <c r="B2" s="385" t="s">
        <v>290</v>
      </c>
      <c r="C2" s="386"/>
      <c r="D2" s="386"/>
      <c r="E2" s="386"/>
      <c r="F2" s="386"/>
      <c r="G2" s="387"/>
      <c r="H2" s="289"/>
      <c r="I2" s="385" t="s">
        <v>289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ref="N6:N10" si="0">1000*M6/L6</f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>1000*M11/L11</f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>1000*M12/L12</f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>1000*M13/L13</f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>1000*M25/L25</f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>1000*M26/L26</f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>1000*M27/L27</f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>1000*M28/L28</f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ref="N29:N32" si="2">1000*M29/L29</f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>1000*M33/L33</f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ref="N34:N37" si="3">1000*M34/L34</f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3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3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3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>1000*M38/L38</f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ref="N40:N43" si="4">1000*M40/L40</f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4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4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>1000*M44/L44</f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>1000*M45/L45</f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ref="N46:N47" si="5">1000*M46/L46</f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>1000*M48/L48</f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>1000*M49/L49</f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ref="N50:N53" si="6">1000*M50/L50</f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6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6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6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>1000*M55/L55</f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>1000*M56/L56</f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ref="N57:N58" si="7">1000*M57/L57</f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7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>1000*M60/L60</f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ref="N61:N62" si="8">1000*M61/L61</f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8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>1000*M63/L63</f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9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9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9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9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9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9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10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10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10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10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10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10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10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10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10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10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10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757843</v>
      </c>
      <c r="F86" s="167">
        <v>4799</v>
      </c>
      <c r="G86" s="233">
        <v>6.33</v>
      </c>
      <c r="H86" s="293"/>
      <c r="I86" s="377" t="s">
        <v>215</v>
      </c>
      <c r="J86" s="378"/>
      <c r="K86" s="379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85" t="s">
        <v>291</v>
      </c>
      <c r="C2" s="386"/>
      <c r="D2" s="386"/>
      <c r="E2" s="386"/>
      <c r="F2" s="386"/>
      <c r="G2" s="387"/>
      <c r="H2" s="292"/>
      <c r="I2" s="385" t="s">
        <v>290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77" t="s">
        <v>215</v>
      </c>
      <c r="J86" s="378"/>
      <c r="K86" s="379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74" t="s">
        <v>171</v>
      </c>
      <c r="D3" s="375"/>
      <c r="E3" s="375"/>
      <c r="F3" s="375"/>
      <c r="G3" s="375"/>
      <c r="H3" s="376"/>
      <c r="J3" s="374" t="s">
        <v>216</v>
      </c>
      <c r="K3" s="375"/>
      <c r="L3" s="375"/>
      <c r="M3" s="375"/>
      <c r="N3" s="375"/>
      <c r="O3" s="376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 t="shared" ref="H6:H8" si="1"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 t="shared" si="1"/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 t="shared" si="1"/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2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2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2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2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2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2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2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2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2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2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2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2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2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2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2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 t="shared" ref="H24:H27" si="3"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 t="shared" si="3"/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 t="shared" si="3"/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 t="shared" si="3"/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4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4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4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4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4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4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4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4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 t="shared" ref="H36:H37" si="5"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 t="shared" si="5"/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6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6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6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6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6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6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6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 t="shared" ref="H45:H48" si="7"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 t="shared" si="7"/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 t="shared" si="7"/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 t="shared" si="7"/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8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8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8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8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8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8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>1000*G57/F57</f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ref="H58:H59" si="9">1000*G58/F58</f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9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>1000*G60/F60</f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>1000*G61/F61</f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>1000*G62/F62</f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>1000*G63/F63</f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ref="H64:H65" si="10">1000*G64/F64</f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10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>1000*G66/F66</f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>1000*G67/F67</f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>1000*G68/F68</f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ref="H69:H72" si="11">1000*G69/F69</f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12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11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12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11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12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11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12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>1000*G73/F73</f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12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>1000*G74/F74</f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12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>1000*G75/F75</f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12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>1000*G76/F76</f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12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>1000*G77/F77</f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12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ref="H78:H80" si="13">1000*G78/F78</f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12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13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12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13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12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>1000*G81/F81</f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12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>1000*G82/F82</f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12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>1000*G83/F83</f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12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ref="H84:H85" si="14">1000*G84/F84</f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12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14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77" t="s">
        <v>215</v>
      </c>
      <c r="D86" s="378"/>
      <c r="E86" s="379"/>
      <c r="F86" s="80">
        <v>757359</v>
      </c>
      <c r="G86" s="80">
        <v>2502</v>
      </c>
      <c r="H86" s="81">
        <f>1000*G86/F86</f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>1000*G87/F87</f>
        <v>3.3035852218036625</v>
      </c>
      <c r="M87" s="380" t="s">
        <v>169</v>
      </c>
      <c r="N87" s="382"/>
      <c r="O87" s="85">
        <f>N86</f>
        <v>2492</v>
      </c>
    </row>
    <row r="88" spans="1:15" ht="15.75" x14ac:dyDescent="0.25">
      <c r="F88" s="380" t="s">
        <v>169</v>
      </c>
      <c r="G88" s="381"/>
      <c r="H88" s="28">
        <f>G86</f>
        <v>2502</v>
      </c>
      <c r="M88" s="380" t="s">
        <v>3</v>
      </c>
      <c r="N88" s="382"/>
      <c r="O88" s="85">
        <f>M86</f>
        <v>757359</v>
      </c>
    </row>
    <row r="89" spans="1:15" ht="16.5" thickBot="1" x14ac:dyDescent="0.3">
      <c r="F89" s="380" t="s">
        <v>3</v>
      </c>
      <c r="G89" s="381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399">
        <v>44292</v>
      </c>
      <c r="D1" s="400"/>
      <c r="J1" s="249">
        <v>44291</v>
      </c>
    </row>
    <row r="2" spans="2:14" ht="56.25" customHeight="1" thickBot="1" x14ac:dyDescent="0.35">
      <c r="B2" s="385" t="s">
        <v>292</v>
      </c>
      <c r="C2" s="386"/>
      <c r="D2" s="386"/>
      <c r="E2" s="386"/>
      <c r="F2" s="386"/>
      <c r="G2" s="387"/>
      <c r="I2" s="385" t="s">
        <v>291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397">
        <v>44293</v>
      </c>
      <c r="D1" s="398"/>
      <c r="J1" s="399">
        <v>44292</v>
      </c>
      <c r="K1" s="400"/>
    </row>
    <row r="2" spans="2:14" ht="56.25" customHeight="1" thickBot="1" x14ac:dyDescent="0.35">
      <c r="B2" s="385" t="s">
        <v>293</v>
      </c>
      <c r="C2" s="386"/>
      <c r="D2" s="386"/>
      <c r="E2" s="386"/>
      <c r="F2" s="386"/>
      <c r="G2" s="387"/>
      <c r="I2" s="385" t="s">
        <v>292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397">
        <v>44294</v>
      </c>
      <c r="D1" s="398"/>
      <c r="J1" s="397">
        <v>44293</v>
      </c>
      <c r="K1" s="398"/>
    </row>
    <row r="2" spans="2:14" ht="61.5" customHeight="1" thickBot="1" x14ac:dyDescent="0.35">
      <c r="B2" s="385" t="s">
        <v>294</v>
      </c>
      <c r="C2" s="386"/>
      <c r="D2" s="386"/>
      <c r="E2" s="386"/>
      <c r="F2" s="386"/>
      <c r="G2" s="387"/>
      <c r="I2" s="385" t="s">
        <v>293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394" t="s">
        <v>215</v>
      </c>
      <c r="J86" s="395"/>
      <c r="K86" s="396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397">
        <v>44295</v>
      </c>
      <c r="D1" s="398"/>
      <c r="J1" s="397">
        <v>44294</v>
      </c>
      <c r="K1" s="398"/>
    </row>
    <row r="2" spans="2:14" ht="61.5" customHeight="1" thickBot="1" x14ac:dyDescent="0.35">
      <c r="B2" s="385" t="s">
        <v>295</v>
      </c>
      <c r="C2" s="386"/>
      <c r="D2" s="386"/>
      <c r="E2" s="386"/>
      <c r="F2" s="386"/>
      <c r="G2" s="387"/>
      <c r="I2" s="385" t="s">
        <v>294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397">
        <v>44296</v>
      </c>
      <c r="D1" s="398"/>
      <c r="J1" s="397">
        <v>44295</v>
      </c>
      <c r="K1" s="398"/>
      <c r="M1" s="297"/>
    </row>
    <row r="2" spans="2:14" ht="56.25" customHeight="1" thickBot="1" x14ac:dyDescent="0.35">
      <c r="B2" s="385" t="s">
        <v>296</v>
      </c>
      <c r="C2" s="386"/>
      <c r="D2" s="386"/>
      <c r="E2" s="386"/>
      <c r="F2" s="386"/>
      <c r="G2" s="387"/>
      <c r="I2" s="385" t="s">
        <v>295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4856</v>
      </c>
      <c r="G86" s="254">
        <f t="shared" si="2"/>
        <v>6.4049044474253103</v>
      </c>
      <c r="I86" s="394" t="s">
        <v>215</v>
      </c>
      <c r="J86" s="395"/>
      <c r="K86" s="396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397">
        <v>44296</v>
      </c>
      <c r="K1" s="398"/>
    </row>
    <row r="2" spans="2:14" ht="56.25" customHeight="1" thickBot="1" x14ac:dyDescent="0.35">
      <c r="B2" s="385" t="s">
        <v>297</v>
      </c>
      <c r="C2" s="386"/>
      <c r="D2" s="386"/>
      <c r="E2" s="386"/>
      <c r="F2" s="386"/>
      <c r="G2" s="387"/>
      <c r="I2" s="385" t="s">
        <v>296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4642</v>
      </c>
      <c r="G86" s="233">
        <v>6.12</v>
      </c>
      <c r="I86" s="394" t="s">
        <v>215</v>
      </c>
      <c r="J86" s="395"/>
      <c r="K86" s="396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85" t="s">
        <v>299</v>
      </c>
      <c r="C2" s="386"/>
      <c r="D2" s="386"/>
      <c r="E2" s="386"/>
      <c r="F2" s="386"/>
      <c r="G2" s="387"/>
      <c r="I2" s="385" t="s">
        <v>297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85" t="s">
        <v>300</v>
      </c>
      <c r="C2" s="386"/>
      <c r="D2" s="386"/>
      <c r="E2" s="386"/>
      <c r="F2" s="386"/>
      <c r="G2" s="387"/>
      <c r="I2" s="385" t="s">
        <v>299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394" t="s">
        <v>215</v>
      </c>
      <c r="J86" s="395"/>
      <c r="K86" s="396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85" t="s">
        <v>301</v>
      </c>
      <c r="C2" s="386"/>
      <c r="D2" s="386"/>
      <c r="E2" s="386"/>
      <c r="F2" s="386"/>
      <c r="G2" s="387"/>
      <c r="I2" s="385" t="s">
        <v>300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85" t="s">
        <v>302</v>
      </c>
      <c r="C2" s="386"/>
      <c r="D2" s="386"/>
      <c r="E2" s="386"/>
      <c r="F2" s="386"/>
      <c r="G2" s="387"/>
      <c r="I2" s="385" t="s">
        <v>301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74" t="s">
        <v>219</v>
      </c>
      <c r="C2" s="375"/>
      <c r="D2" s="375"/>
      <c r="E2" s="375"/>
      <c r="F2" s="375"/>
      <c r="G2" s="376"/>
      <c r="I2" s="374" t="s">
        <v>171</v>
      </c>
      <c r="J2" s="375"/>
      <c r="K2" s="375"/>
      <c r="L2" s="375"/>
      <c r="M2" s="375"/>
      <c r="N2" s="376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>1000*M56/L56</f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ref="N57:N58" si="2">1000*M57/L57</f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>1000*M59/L59</f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>1000*M60/L60</f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>1000*M61/L61</f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>1000*M62/L62</f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ref="N63:N64" si="3">1000*M63/L63</f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3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>1000*M65/L65</f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>1000*M66/L66</f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>1000*M67/L67</f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 t="shared" ref="G68" si="4"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ref="N68:N71" si="5">1000*M68/L68</f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5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5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5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>1000*M72/L72</f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>1000*M73/L73</f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>1000*M74/L74</f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>1000*M75/L75</f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>1000*M76/L76</f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ref="N77:N79" si="6">1000*M77/L77</f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6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6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>1000*M80/L80</f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>1000*M81/L81</f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>1000*M82/L82</f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ref="N83:N84" si="7">1000*M83/L83</f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7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77" t="s">
        <v>215</v>
      </c>
      <c r="J85" s="378"/>
      <c r="K85" s="379"/>
      <c r="L85" s="80">
        <v>757359</v>
      </c>
      <c r="M85" s="80">
        <v>2502</v>
      </c>
      <c r="N85" s="81">
        <f>1000*M85/L85</f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>1000*M86/L86</f>
        <v>3.3035852218036625</v>
      </c>
    </row>
    <row r="87" spans="2:14" ht="15.75" x14ac:dyDescent="0.25">
      <c r="E87" s="380" t="s">
        <v>169</v>
      </c>
      <c r="F87" s="381"/>
      <c r="G87" s="28">
        <f>F85</f>
        <v>2462</v>
      </c>
      <c r="L87" s="380" t="s">
        <v>169</v>
      </c>
      <c r="M87" s="381"/>
      <c r="N87" s="28">
        <f>M85</f>
        <v>2502</v>
      </c>
    </row>
    <row r="88" spans="2:14" ht="15.75" x14ac:dyDescent="0.25">
      <c r="E88" s="380" t="s">
        <v>3</v>
      </c>
      <c r="F88" s="381"/>
      <c r="G88" s="28">
        <f>E85</f>
        <v>757359</v>
      </c>
      <c r="L88" s="380" t="s">
        <v>3</v>
      </c>
      <c r="M88" s="381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85" t="s">
        <v>303</v>
      </c>
      <c r="C2" s="386"/>
      <c r="D2" s="386"/>
      <c r="E2" s="386"/>
      <c r="F2" s="386"/>
      <c r="G2" s="387"/>
      <c r="I2" s="385" t="s">
        <v>302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85" t="s">
        <v>304</v>
      </c>
      <c r="C3" s="386"/>
      <c r="D3" s="386"/>
      <c r="E3" s="386"/>
      <c r="F3" s="386"/>
      <c r="G3" s="387"/>
      <c r="I3" s="385" t="s">
        <v>305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85" t="s">
        <v>306</v>
      </c>
      <c r="C3" s="386"/>
      <c r="D3" s="386"/>
      <c r="E3" s="386"/>
      <c r="F3" s="386"/>
      <c r="G3" s="387"/>
      <c r="I3" s="385" t="s">
        <v>304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85" t="s">
        <v>307</v>
      </c>
      <c r="C3" s="386"/>
      <c r="D3" s="386"/>
      <c r="E3" s="386"/>
      <c r="F3" s="386"/>
      <c r="G3" s="387"/>
      <c r="I3" s="385" t="s">
        <v>306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85" t="s">
        <v>308</v>
      </c>
      <c r="C3" s="386"/>
      <c r="D3" s="386"/>
      <c r="E3" s="386"/>
      <c r="F3" s="386"/>
      <c r="G3" s="387"/>
      <c r="I3" s="385" t="s">
        <v>307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85" t="s">
        <v>309</v>
      </c>
      <c r="C2" s="386"/>
      <c r="D2" s="386"/>
      <c r="E2" s="386"/>
      <c r="F2" s="386"/>
      <c r="G2" s="387"/>
      <c r="I2" s="385" t="s">
        <v>308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85" t="s">
        <v>310</v>
      </c>
      <c r="C2" s="386"/>
      <c r="D2" s="386"/>
      <c r="E2" s="386"/>
      <c r="F2" s="386"/>
      <c r="G2" s="387"/>
      <c r="I2" s="385" t="s">
        <v>309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83" t="s">
        <v>220</v>
      </c>
      <c r="C2" s="383"/>
      <c r="D2" s="383"/>
      <c r="E2" s="383"/>
      <c r="F2" s="383"/>
      <c r="G2" s="383"/>
      <c r="I2" s="374" t="s">
        <v>219</v>
      </c>
      <c r="J2" s="375"/>
      <c r="K2" s="375"/>
      <c r="L2" s="375"/>
      <c r="M2" s="375"/>
      <c r="N2" s="376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 t="shared" ref="N69" si="1"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2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2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2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2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2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2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2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2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2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2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2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2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2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2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2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2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84" t="s">
        <v>232</v>
      </c>
      <c r="C86" s="384"/>
      <c r="D86" s="384"/>
      <c r="E86" s="162">
        <v>757359</v>
      </c>
      <c r="F86" s="162">
        <v>2517</v>
      </c>
      <c r="G86" s="159">
        <f t="shared" si="2"/>
        <v>3.3233908886010464</v>
      </c>
      <c r="I86" s="373" t="s">
        <v>232</v>
      </c>
      <c r="J86" s="373"/>
      <c r="K86" s="373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85" t="s">
        <v>311</v>
      </c>
      <c r="C2" s="386"/>
      <c r="D2" s="386"/>
      <c r="E2" s="386"/>
      <c r="F2" s="386"/>
      <c r="G2" s="387"/>
      <c r="I2" s="385" t="s">
        <v>310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85" t="s">
        <v>312</v>
      </c>
      <c r="C2" s="386"/>
      <c r="D2" s="386"/>
      <c r="E2" s="386"/>
      <c r="F2" s="386"/>
      <c r="G2" s="387"/>
      <c r="I2" s="385" t="s">
        <v>311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85" t="s">
        <v>313</v>
      </c>
      <c r="C2" s="386"/>
      <c r="D2" s="386"/>
      <c r="E2" s="386"/>
      <c r="F2" s="386"/>
      <c r="G2" s="387"/>
      <c r="I2" s="385" t="s">
        <v>312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85" t="s">
        <v>314</v>
      </c>
      <c r="C2" s="386"/>
      <c r="D2" s="386"/>
      <c r="E2" s="386"/>
      <c r="F2" s="386"/>
      <c r="G2" s="387"/>
      <c r="I2" s="385" t="s">
        <v>313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85" t="s">
        <v>315</v>
      </c>
      <c r="C2" s="386"/>
      <c r="D2" s="386"/>
      <c r="E2" s="386"/>
      <c r="F2" s="386"/>
      <c r="G2" s="387"/>
      <c r="I2" s="385" t="s">
        <v>314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85" t="s">
        <v>316</v>
      </c>
      <c r="C2" s="386"/>
      <c r="D2" s="386"/>
      <c r="E2" s="386"/>
      <c r="F2" s="386"/>
      <c r="G2" s="387"/>
      <c r="I2" s="385" t="s">
        <v>315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85" t="s">
        <v>317</v>
      </c>
      <c r="C2" s="386"/>
      <c r="D2" s="386"/>
      <c r="E2" s="386"/>
      <c r="F2" s="386"/>
      <c r="G2" s="387"/>
      <c r="I2" s="385" t="s">
        <v>316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85" t="s">
        <v>318</v>
      </c>
      <c r="C2" s="386"/>
      <c r="D2" s="386"/>
      <c r="E2" s="386"/>
      <c r="F2" s="386"/>
      <c r="G2" s="387"/>
      <c r="I2" s="385" t="s">
        <v>317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85" t="s">
        <v>319</v>
      </c>
      <c r="C2" s="386"/>
      <c r="D2" s="386"/>
      <c r="E2" s="386"/>
      <c r="F2" s="386"/>
      <c r="G2" s="387"/>
      <c r="I2" s="385" t="s">
        <v>318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85" t="s">
        <v>320</v>
      </c>
      <c r="C2" s="386"/>
      <c r="D2" s="386"/>
      <c r="E2" s="386"/>
      <c r="F2" s="386"/>
      <c r="G2" s="387"/>
      <c r="I2" s="385" t="s">
        <v>319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85" t="s">
        <v>234</v>
      </c>
      <c r="C2" s="386"/>
      <c r="D2" s="386"/>
      <c r="E2" s="386"/>
      <c r="F2" s="386"/>
      <c r="G2" s="387"/>
      <c r="I2" s="383" t="s">
        <v>220</v>
      </c>
      <c r="J2" s="383"/>
      <c r="K2" s="383"/>
      <c r="L2" s="383"/>
      <c r="M2" s="383"/>
      <c r="N2" s="383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12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>1000*F13/E13</f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>1000*F14/E14</f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>1000*F15/E15</f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>1000*F16/E16</f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ref="G17:G18" si="3">1000*F17/E17</f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3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ref="G19:G20" si="4">1000*F19/E19</f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4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>1000*F21/E21</f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>1000*F22/E22</f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>1000*F23/E23</f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ref="G24:G27" si="5">1000*F24/E24</f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5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5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5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ref="G28:G29" si="6">1000*F28/E28</f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6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7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7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7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7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7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7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7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7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7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7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7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7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7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7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7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7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47" si="8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8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>1000*F48/E48</f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>1000*F49/E49</f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ref="G50:G52" si="9">1000*F50/E50</f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9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9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>1000*F53/E53</f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ref="G54:G57" si="10">1000*F54/E54</f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10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10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10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ref="G58:G62" si="11">1000*F58/E58</f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11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11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11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11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>1000*F63/E63</f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>1000*F64/E64</f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>1000*F65/E65</f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12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12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12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12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12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13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12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13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12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13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12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13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13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>1000*F75/E75</f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13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>1000*F76/E76</f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13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ref="G77:G79" si="14">1000*F77/E77</f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13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14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13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14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13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15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13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15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13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15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13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15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13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15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13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15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13"/>
        <v>0</v>
      </c>
    </row>
    <row r="86" spans="2:14" ht="17.25" thickTop="1" thickBot="1" x14ac:dyDescent="0.3">
      <c r="B86" s="377" t="s">
        <v>215</v>
      </c>
      <c r="C86" s="378"/>
      <c r="D86" s="379"/>
      <c r="E86" s="167">
        <v>757359</v>
      </c>
      <c r="F86" s="167">
        <v>2614</v>
      </c>
      <c r="G86" s="172">
        <f t="shared" si="15"/>
        <v>3.451467533890797</v>
      </c>
      <c r="H86" s="53" t="s">
        <v>170</v>
      </c>
      <c r="I86" s="384" t="s">
        <v>232</v>
      </c>
      <c r="J86" s="384"/>
      <c r="K86" s="384"/>
      <c r="L86" s="162">
        <v>757359</v>
      </c>
      <c r="M86" s="162">
        <v>2517</v>
      </c>
      <c r="N86" s="159">
        <f t="shared" si="13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85" t="s">
        <v>321</v>
      </c>
      <c r="C2" s="386"/>
      <c r="D2" s="386"/>
      <c r="E2" s="386"/>
      <c r="F2" s="386"/>
      <c r="G2" s="387"/>
      <c r="I2" s="385" t="s">
        <v>320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85" t="s">
        <v>322</v>
      </c>
      <c r="C2" s="386"/>
      <c r="D2" s="386"/>
      <c r="E2" s="386"/>
      <c r="F2" s="386"/>
      <c r="G2" s="387"/>
      <c r="I2" s="385" t="s">
        <v>321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85" t="s">
        <v>323</v>
      </c>
      <c r="C2" s="386"/>
      <c r="D2" s="386"/>
      <c r="E2" s="386"/>
      <c r="F2" s="386"/>
      <c r="G2" s="387"/>
      <c r="I2" s="385" t="s">
        <v>322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85" t="s">
        <v>324</v>
      </c>
      <c r="C2" s="386"/>
      <c r="D2" s="386"/>
      <c r="E2" s="386"/>
      <c r="F2" s="386"/>
      <c r="G2" s="387"/>
      <c r="I2" s="385" t="s">
        <v>323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85" t="s">
        <v>325</v>
      </c>
      <c r="C2" s="386"/>
      <c r="D2" s="386"/>
      <c r="E2" s="386"/>
      <c r="F2" s="386"/>
      <c r="G2" s="387"/>
      <c r="I2" s="385" t="s">
        <v>324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85" t="s">
        <v>326</v>
      </c>
      <c r="C2" s="386"/>
      <c r="D2" s="386"/>
      <c r="E2" s="386"/>
      <c r="F2" s="386"/>
      <c r="G2" s="387"/>
      <c r="I2" s="385" t="s">
        <v>325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401" t="s">
        <v>215</v>
      </c>
      <c r="J86" s="402"/>
      <c r="K86" s="403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85" t="s">
        <v>327</v>
      </c>
      <c r="C2" s="386"/>
      <c r="D2" s="386"/>
      <c r="E2" s="386"/>
      <c r="F2" s="386"/>
      <c r="G2" s="387"/>
      <c r="I2" s="385" t="s">
        <v>326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401" t="s">
        <v>215</v>
      </c>
      <c r="J86" s="402"/>
      <c r="K86" s="403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85" t="s">
        <v>328</v>
      </c>
      <c r="C2" s="386"/>
      <c r="D2" s="386"/>
      <c r="E2" s="386"/>
      <c r="F2" s="386"/>
      <c r="G2" s="387"/>
      <c r="I2" s="385" t="s">
        <v>327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85" t="s">
        <v>329</v>
      </c>
      <c r="C2" s="386"/>
      <c r="D2" s="386"/>
      <c r="E2" s="386"/>
      <c r="F2" s="386"/>
      <c r="G2" s="387"/>
      <c r="I2" s="385" t="s">
        <v>328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85" t="s">
        <v>330</v>
      </c>
      <c r="C2" s="386"/>
      <c r="D2" s="386"/>
      <c r="E2" s="386"/>
      <c r="F2" s="386"/>
      <c r="G2" s="387"/>
      <c r="I2" s="385" t="s">
        <v>329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85" t="s">
        <v>258</v>
      </c>
      <c r="C2" s="386"/>
      <c r="D2" s="386"/>
      <c r="E2" s="386"/>
      <c r="F2" s="386"/>
      <c r="G2" s="387"/>
      <c r="I2" s="385" t="s">
        <v>234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>1000*M14/L14</f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>1000*M15/L15</f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>1000*M16/L16</f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ref="N17:N20" si="1">1000*M17/L17</f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>1000*M21/L21</f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>1000*M22/L22</f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>1000*M23/L23</f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ref="N50:N52" si="3">1000*M50/L50</f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>1000*M53/L53</f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88" t="s">
        <v>215</v>
      </c>
      <c r="C86" s="389"/>
      <c r="D86" s="390"/>
      <c r="E86" s="167">
        <v>757359</v>
      </c>
      <c r="F86" s="194">
        <v>2675</v>
      </c>
      <c r="G86" s="190">
        <v>3.53</v>
      </c>
      <c r="I86" s="377" t="s">
        <v>215</v>
      </c>
      <c r="J86" s="378"/>
      <c r="K86" s="379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85" t="s">
        <v>331</v>
      </c>
      <c r="D2" s="386"/>
      <c r="E2" s="386"/>
      <c r="F2" s="386"/>
      <c r="G2" s="386"/>
      <c r="H2" s="387"/>
      <c r="I2" s="338"/>
      <c r="J2" s="385" t="s">
        <v>330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64">
        <v>896</v>
      </c>
      <c r="H86" s="354">
        <v>1.1803980154558364</v>
      </c>
      <c r="I86" s="361"/>
      <c r="J86" s="404" t="s">
        <v>215</v>
      </c>
      <c r="K86" s="405"/>
      <c r="L86" s="406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85" t="s">
        <v>332</v>
      </c>
      <c r="D2" s="386"/>
      <c r="E2" s="386"/>
      <c r="F2" s="386"/>
      <c r="G2" s="386"/>
      <c r="H2" s="387"/>
      <c r="J2" s="385" t="s">
        <v>331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64">
        <v>896</v>
      </c>
      <c r="H86" s="354">
        <f t="shared" si="1"/>
        <v>1.1803980154558364</v>
      </c>
      <c r="I86" s="361"/>
      <c r="J86" s="404" t="s">
        <v>215</v>
      </c>
      <c r="K86" s="405"/>
      <c r="L86" s="406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topLeftCell="A70"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85" t="s">
        <v>333</v>
      </c>
      <c r="D2" s="386"/>
      <c r="E2" s="386"/>
      <c r="F2" s="386"/>
      <c r="G2" s="386"/>
      <c r="H2" s="387"/>
      <c r="J2" s="385" t="s">
        <v>332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04" t="s">
        <v>215</v>
      </c>
      <c r="K86" s="405"/>
      <c r="L86" s="406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83" workbookViewId="0">
      <selection activeCell="E88" sqref="E88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85" t="s">
        <v>334</v>
      </c>
      <c r="C2" s="386"/>
      <c r="D2" s="386"/>
      <c r="E2" s="386"/>
      <c r="F2" s="386"/>
      <c r="G2" s="387"/>
      <c r="H2" s="338"/>
      <c r="I2" s="385" t="s">
        <v>333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04" t="s">
        <v>215</v>
      </c>
      <c r="C86" s="405"/>
      <c r="D86" s="406"/>
      <c r="E86" s="364">
        <f>SUM(E5:E85)</f>
        <v>758998</v>
      </c>
      <c r="F86" s="344">
        <f>SUM(F5:F85)</f>
        <v>866</v>
      </c>
      <c r="G86" s="354">
        <f>F86*1000/E86</f>
        <v>1.1409779735914982</v>
      </c>
      <c r="H86" s="361"/>
      <c r="I86" s="404" t="s">
        <v>215</v>
      </c>
      <c r="J86" s="405"/>
      <c r="K86" s="406"/>
      <c r="L86" s="364">
        <f>SUM(L5:L85)</f>
        <v>758998</v>
      </c>
      <c r="M86" s="344">
        <f>SUM(M5:M85)</f>
        <v>898</v>
      </c>
      <c r="N86" s="354">
        <f>M86*1000/L86</f>
        <v>1.1831388225001911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85546875" style="338" customWidth="1"/>
    <col min="4" max="4" width="9.140625" style="338"/>
    <col min="5" max="5" width="12.7109375" style="338" customWidth="1"/>
    <col min="6" max="6" width="9.140625" style="338"/>
    <col min="7" max="7" width="10.7109375" style="338" customWidth="1"/>
    <col min="8" max="9" width="9.140625" style="338"/>
    <col min="10" max="10" width="18.85546875" style="338" customWidth="1"/>
    <col min="11" max="11" width="9.140625" style="338"/>
    <col min="12" max="12" width="12.7109375" style="338" customWidth="1"/>
    <col min="13" max="13" width="9.140625" style="338"/>
    <col min="14" max="14" width="10.7109375" style="338" customWidth="1"/>
    <col min="15" max="16384" width="9.140625" style="338"/>
  </cols>
  <sheetData>
    <row r="1" spans="2:14" ht="16.5" thickBot="1" x14ac:dyDescent="0.3">
      <c r="C1" s="350">
        <v>44336</v>
      </c>
      <c r="J1" s="350">
        <v>44335</v>
      </c>
    </row>
    <row r="2" spans="2:14" ht="77.25" customHeight="1" thickBot="1" x14ac:dyDescent="0.35">
      <c r="B2" s="385" t="s">
        <v>335</v>
      </c>
      <c r="C2" s="386"/>
      <c r="D2" s="386"/>
      <c r="E2" s="386"/>
      <c r="F2" s="386"/>
      <c r="G2" s="387"/>
      <c r="I2" s="385" t="s">
        <v>334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67">
        <v>410</v>
      </c>
      <c r="G5" s="360">
        <f t="shared" ref="G5:G68" si="0">F5*1000/E5</f>
        <v>1.2134377876365487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418</v>
      </c>
      <c r="N5" s="360">
        <f t="shared" ref="N5:N68" si="1">M5*1000/L5</f>
        <v>1.2371146225172618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67">
        <v>25</v>
      </c>
      <c r="G6" s="362">
        <f t="shared" si="0"/>
        <v>0.65036420395421435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24</v>
      </c>
      <c r="N6" s="362">
        <f t="shared" si="1"/>
        <v>0.62434963579604574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67">
        <v>29</v>
      </c>
      <c r="G7" s="360">
        <f t="shared" si="0"/>
        <v>1.2593364599617856</v>
      </c>
      <c r="H7" s="351" t="s">
        <v>170</v>
      </c>
      <c r="I7" s="352">
        <v>3</v>
      </c>
      <c r="J7" s="340" t="s">
        <v>228</v>
      </c>
      <c r="K7" s="345">
        <v>55384</v>
      </c>
      <c r="L7" s="358">
        <v>23028</v>
      </c>
      <c r="M7" s="355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67">
        <v>74</v>
      </c>
      <c r="G8" s="360">
        <f t="shared" si="0"/>
        <v>1.3315818832886475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76</v>
      </c>
      <c r="N8" s="360">
        <f t="shared" si="1"/>
        <v>1.3675705828369893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67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55">
        <v>29</v>
      </c>
      <c r="N9" s="360">
        <f t="shared" si="1"/>
        <v>1.0550442027140103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67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8</v>
      </c>
      <c r="N10" s="362">
        <f t="shared" si="1"/>
        <v>0.83813514929282351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67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67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55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67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67">
        <v>12</v>
      </c>
      <c r="G14" s="362">
        <f t="shared" si="0"/>
        <v>0.77690016832836983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67">
        <v>3</v>
      </c>
      <c r="G15" s="360">
        <f t="shared" si="0"/>
        <v>2.0604395604395602</v>
      </c>
      <c r="H15" s="351" t="s">
        <v>170</v>
      </c>
      <c r="I15" s="352">
        <v>11</v>
      </c>
      <c r="J15" s="347" t="s">
        <v>174</v>
      </c>
      <c r="K15" s="345">
        <v>55776</v>
      </c>
      <c r="L15" s="358">
        <v>1456</v>
      </c>
      <c r="M15" s="355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67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11</v>
      </c>
      <c r="N16" s="362">
        <f t="shared" si="1"/>
        <v>0.84368768215984047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67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67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67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67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67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67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67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55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67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55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67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67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67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67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67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67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55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67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67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67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67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67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67">
        <v>4</v>
      </c>
      <c r="G36" s="362">
        <f t="shared" si="0"/>
        <v>0.94184129974099362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55">
        <v>5</v>
      </c>
      <c r="N36" s="360">
        <f t="shared" si="1"/>
        <v>1.177301624676242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67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67">
        <v>3</v>
      </c>
      <c r="G38" s="362">
        <f t="shared" si="0"/>
        <v>0.98392915710068873</v>
      </c>
      <c r="H38" s="351"/>
      <c r="I38" s="352">
        <v>34</v>
      </c>
      <c r="J38" s="347" t="s">
        <v>61</v>
      </c>
      <c r="K38" s="345">
        <v>55062</v>
      </c>
      <c r="L38" s="358">
        <v>3049</v>
      </c>
      <c r="M38" s="355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67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55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67">
        <v>4</v>
      </c>
      <c r="G40" s="362">
        <f t="shared" si="0"/>
        <v>0.90456806874717322</v>
      </c>
      <c r="H40" s="361"/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67">
        <v>2</v>
      </c>
      <c r="G41" s="362">
        <f t="shared" si="0"/>
        <v>0.73046018991964934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55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67">
        <v>51</v>
      </c>
      <c r="G42" s="360">
        <f t="shared" si="0"/>
        <v>1.0890454836643177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55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67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67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67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67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22</v>
      </c>
      <c r="N46" s="360">
        <f t="shared" si="1"/>
        <v>2.4112231477422181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67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67">
        <v>7</v>
      </c>
      <c r="G48" s="360">
        <f t="shared" si="0"/>
        <v>1.6286644951140066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55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67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67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67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55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67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67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67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67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67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67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67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13</v>
      </c>
      <c r="N58" s="360">
        <f t="shared" si="1"/>
        <v>2.2146507666098807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67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55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67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55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67">
        <v>3</v>
      </c>
      <c r="G61" s="362">
        <f t="shared" si="0"/>
        <v>0.91463414634146345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67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67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67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67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67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67">
        <v>11</v>
      </c>
      <c r="G67" s="360">
        <f t="shared" si="0"/>
        <v>2.3104389834068475</v>
      </c>
      <c r="H67" s="351" t="s">
        <v>170</v>
      </c>
      <c r="I67" s="352">
        <v>63</v>
      </c>
      <c r="J67" s="340" t="s">
        <v>131</v>
      </c>
      <c r="K67" s="345">
        <v>59041</v>
      </c>
      <c r="L67" s="358">
        <v>4761</v>
      </c>
      <c r="M67" s="355">
        <v>9</v>
      </c>
      <c r="N67" s="360">
        <f t="shared" si="1"/>
        <v>1.890359168241966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67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67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55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67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67">
        <v>4</v>
      </c>
      <c r="G71" s="360">
        <f t="shared" si="2"/>
        <v>2.6109660574412534</v>
      </c>
      <c r="H71" s="361"/>
      <c r="I71" s="352">
        <v>67</v>
      </c>
      <c r="J71" s="340" t="s">
        <v>207</v>
      </c>
      <c r="K71" s="345">
        <v>59434</v>
      </c>
      <c r="L71" s="358">
        <v>1532</v>
      </c>
      <c r="M71" s="355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67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67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67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67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4</v>
      </c>
      <c r="N75" s="362">
        <f t="shared" si="3"/>
        <v>0.97110949259529011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67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67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67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55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67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67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67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67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67">
        <v>0</v>
      </c>
      <c r="G83" s="362">
        <f t="shared" si="2"/>
        <v>0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55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67">
        <v>7</v>
      </c>
      <c r="G84" s="360">
        <f t="shared" si="2"/>
        <v>1.1794439764111204</v>
      </c>
      <c r="H84" s="351" t="s">
        <v>170</v>
      </c>
      <c r="I84" s="352">
        <v>80</v>
      </c>
      <c r="J84" s="340" t="s">
        <v>214</v>
      </c>
      <c r="K84" s="345">
        <v>60062</v>
      </c>
      <c r="L84" s="358">
        <v>5935</v>
      </c>
      <c r="M84" s="355">
        <v>6</v>
      </c>
      <c r="N84" s="360">
        <f t="shared" si="3"/>
        <v>1.0109519797809603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68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4" t="s">
        <v>215</v>
      </c>
      <c r="C86" s="405"/>
      <c r="D86" s="406"/>
      <c r="E86" s="370">
        <f>SUM(E5:E85)</f>
        <v>758998</v>
      </c>
      <c r="F86" s="344">
        <f>SUM(F5:F85)</f>
        <v>842</v>
      </c>
      <c r="G86" s="369">
        <f>F86*1000/E86</f>
        <v>1.1093573369099787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866</v>
      </c>
      <c r="N86" s="354">
        <f>M86*1000/L86</f>
        <v>1.1409779735914982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336</v>
      </c>
      <c r="B1" s="338"/>
      <c r="C1" s="350">
        <v>44337</v>
      </c>
      <c r="D1" s="338"/>
      <c r="E1" s="338"/>
      <c r="F1" s="338"/>
      <c r="G1" s="338"/>
      <c r="H1" s="338"/>
      <c r="I1" s="338"/>
      <c r="J1" s="350">
        <v>44336</v>
      </c>
      <c r="K1" s="338"/>
      <c r="L1" s="338"/>
      <c r="M1" s="338"/>
      <c r="N1" s="338"/>
    </row>
    <row r="2" spans="1:14" ht="57" customHeight="1" thickBot="1" x14ac:dyDescent="0.35">
      <c r="B2" s="385" t="s">
        <v>337</v>
      </c>
      <c r="C2" s="386"/>
      <c r="D2" s="386"/>
      <c r="E2" s="386"/>
      <c r="F2" s="386"/>
      <c r="G2" s="387"/>
      <c r="H2" s="338"/>
      <c r="I2" s="385" t="s">
        <v>335</v>
      </c>
      <c r="J2" s="386"/>
      <c r="K2" s="386"/>
      <c r="L2" s="386"/>
      <c r="M2" s="386"/>
      <c r="N2" s="387"/>
    </row>
    <row r="3" spans="1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1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1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26">
        <v>387</v>
      </c>
      <c r="G5" s="360">
        <f t="shared" ref="G5:G68" si="0">F5*1000/E5</f>
        <v>1.1453668873544984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410</v>
      </c>
      <c r="N5" s="360">
        <f t="shared" ref="N5:N68" si="1">M5*1000/L5</f>
        <v>1.2134377876365487</v>
      </c>
    </row>
    <row r="6" spans="1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26">
        <v>22</v>
      </c>
      <c r="G6" s="362">
        <f t="shared" si="0"/>
        <v>0.57232049947970864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67">
        <v>25</v>
      </c>
      <c r="N6" s="362">
        <f t="shared" si="1"/>
        <v>0.65036420395421435</v>
      </c>
    </row>
    <row r="7" spans="1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26">
        <v>25</v>
      </c>
      <c r="G7" s="360">
        <f t="shared" si="0"/>
        <v>1.0856348792774013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29</v>
      </c>
      <c r="N7" s="360">
        <f t="shared" si="1"/>
        <v>1.2593364599617856</v>
      </c>
    </row>
    <row r="8" spans="1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26">
        <v>68</v>
      </c>
      <c r="G8" s="360">
        <f t="shared" si="0"/>
        <v>1.223615784643622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74</v>
      </c>
      <c r="N8" s="360">
        <f t="shared" si="1"/>
        <v>1.3315818832886475</v>
      </c>
    </row>
    <row r="9" spans="1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26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67">
        <v>28</v>
      </c>
      <c r="N9" s="360">
        <f t="shared" si="1"/>
        <v>1.0186633681376651</v>
      </c>
    </row>
    <row r="10" spans="1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26">
        <v>7</v>
      </c>
      <c r="G10" s="362">
        <f t="shared" si="0"/>
        <v>0.73336825563122054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8</v>
      </c>
      <c r="N10" s="362">
        <f t="shared" si="1"/>
        <v>0.83813514929282351</v>
      </c>
    </row>
    <row r="11" spans="1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26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5</v>
      </c>
      <c r="N11" s="362">
        <f t="shared" si="1"/>
        <v>0.76115086010047195</v>
      </c>
    </row>
    <row r="12" spans="1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26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1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26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1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26">
        <v>17</v>
      </c>
      <c r="G14" s="362">
        <f t="shared" si="0"/>
        <v>1.1006085717985239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15446</v>
      </c>
      <c r="M14" s="367">
        <v>12</v>
      </c>
      <c r="N14" s="362">
        <f t="shared" si="1"/>
        <v>0.77690016832836983</v>
      </c>
    </row>
    <row r="15" spans="1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26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67">
        <v>3</v>
      </c>
      <c r="N15" s="360">
        <f t="shared" si="1"/>
        <v>2.0604395604395602</v>
      </c>
    </row>
    <row r="16" spans="1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26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67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26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26">
        <v>1</v>
      </c>
      <c r="G18" s="362">
        <f t="shared" si="0"/>
        <v>0.74906367041198507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26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26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26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26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26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26">
        <v>1</v>
      </c>
      <c r="G24" s="362">
        <f t="shared" si="0"/>
        <v>0.42390843577787196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67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26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26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26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26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26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26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26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26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67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26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26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26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26">
        <v>3</v>
      </c>
      <c r="G36" s="362">
        <f t="shared" si="0"/>
        <v>0.70638097480574524</v>
      </c>
      <c r="H36" s="361"/>
      <c r="I36" s="352">
        <v>32</v>
      </c>
      <c r="J36" s="347" t="s">
        <v>57</v>
      </c>
      <c r="K36" s="345">
        <v>57350</v>
      </c>
      <c r="L36" s="358">
        <v>4247</v>
      </c>
      <c r="M36" s="367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26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26">
        <v>4</v>
      </c>
      <c r="G38" s="360">
        <f t="shared" si="0"/>
        <v>1.3119055428009183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26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26">
        <v>6</v>
      </c>
      <c r="G40" s="360">
        <f t="shared" si="0"/>
        <v>1.3568521031207599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67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26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67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26">
        <v>47</v>
      </c>
      <c r="G42" s="360">
        <f t="shared" si="0"/>
        <v>1.0036301516122144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51</v>
      </c>
      <c r="N42" s="360">
        <f t="shared" si="1"/>
        <v>1.0890454836643177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26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26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26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26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67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26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26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67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26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26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26">
        <v>14</v>
      </c>
      <c r="G51" s="360">
        <f t="shared" si="0"/>
        <v>2.8157683024939661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67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26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26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26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26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26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26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26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26">
        <v>4</v>
      </c>
      <c r="G59" s="360">
        <f t="shared" si="0"/>
        <v>1.0397712503249286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26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26">
        <v>3</v>
      </c>
      <c r="G61" s="362">
        <f t="shared" si="0"/>
        <v>0.91463414634146345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67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26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26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26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26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67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26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26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26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67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26">
        <v>1</v>
      </c>
      <c r="G69" s="362">
        <f t="shared" ref="G69:G85" si="2">F69*1000/E69</f>
        <v>0.72674418604651159</v>
      </c>
      <c r="H69" s="351" t="s">
        <v>170</v>
      </c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26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67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9" t="s">
        <v>207</v>
      </c>
      <c r="D71" s="345">
        <v>59434</v>
      </c>
      <c r="E71" s="358">
        <v>1532</v>
      </c>
      <c r="F71" s="326">
        <v>5</v>
      </c>
      <c r="G71" s="363">
        <f t="shared" si="2"/>
        <v>3.2637075718015667</v>
      </c>
      <c r="H71" s="351" t="s">
        <v>170</v>
      </c>
      <c r="I71" s="352">
        <v>67</v>
      </c>
      <c r="J71" s="340" t="s">
        <v>207</v>
      </c>
      <c r="K71" s="345">
        <v>59434</v>
      </c>
      <c r="L71" s="358">
        <v>1532</v>
      </c>
      <c r="M71" s="367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26">
        <v>4</v>
      </c>
      <c r="G72" s="360">
        <f t="shared" si="2"/>
        <v>1.8140589569160999</v>
      </c>
      <c r="H72" s="351" t="s">
        <v>170</v>
      </c>
      <c r="I72" s="352">
        <v>68</v>
      </c>
      <c r="J72" s="340" t="s">
        <v>208</v>
      </c>
      <c r="K72" s="345">
        <v>55311</v>
      </c>
      <c r="L72" s="358">
        <v>2205</v>
      </c>
      <c r="M72" s="367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26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67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26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67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26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67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26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67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26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26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26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67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26">
        <v>0</v>
      </c>
      <c r="G80" s="362">
        <f t="shared" si="2"/>
        <v>0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26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26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26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67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26">
        <v>7</v>
      </c>
      <c r="G84" s="360">
        <f t="shared" si="2"/>
        <v>1.1794439764111204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67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27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7.25" thickTop="1" thickBot="1" x14ac:dyDescent="0.3">
      <c r="B86" s="404" t="s">
        <v>215</v>
      </c>
      <c r="C86" s="405"/>
      <c r="D86" s="406"/>
      <c r="E86" s="370">
        <f>SUM(E5:E85)</f>
        <v>758998</v>
      </c>
      <c r="F86" s="344">
        <f>SUM(F5:F85)</f>
        <v>809</v>
      </c>
      <c r="G86" s="369">
        <f>F86*1000/E86</f>
        <v>1.0658789614728892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842</v>
      </c>
      <c r="N86" s="369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3" customWidth="1"/>
    <col min="7" max="7" width="11.42578125" customWidth="1"/>
    <col min="10" max="10" width="18.28515625" customWidth="1"/>
    <col min="12" max="12" width="12" customWidth="1"/>
    <col min="14" max="14" width="11" customWidth="1"/>
  </cols>
  <sheetData>
    <row r="1" spans="2:14" ht="16.5" thickBot="1" x14ac:dyDescent="0.3">
      <c r="B1" s="338"/>
      <c r="C1" s="350">
        <v>44338</v>
      </c>
      <c r="D1" s="338"/>
      <c r="E1" s="338"/>
      <c r="F1" s="338"/>
      <c r="G1" s="338"/>
      <c r="H1" s="338"/>
      <c r="I1" s="338"/>
      <c r="J1" s="350">
        <v>44337</v>
      </c>
      <c r="K1" s="338"/>
      <c r="L1" s="338"/>
      <c r="M1" s="338"/>
      <c r="N1" s="338"/>
    </row>
    <row r="2" spans="2:14" ht="82.5" customHeight="1" thickBot="1" x14ac:dyDescent="0.35">
      <c r="B2" s="385" t="s">
        <v>338</v>
      </c>
      <c r="C2" s="386"/>
      <c r="D2" s="386"/>
      <c r="E2" s="386"/>
      <c r="F2" s="386"/>
      <c r="G2" s="387"/>
      <c r="H2" s="338"/>
      <c r="I2" s="385" t="s">
        <v>337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4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370</v>
      </c>
      <c r="G5" s="360">
        <f t="shared" ref="G5:G68" si="0">F5*1000/E5</f>
        <v>1.0950536132329831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26">
        <v>387</v>
      </c>
      <c r="N5" s="360">
        <f t="shared" ref="N5:N68" si="1">M5*1000/L5</f>
        <v>1.1453668873544984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21</v>
      </c>
      <c r="G6" s="362">
        <f t="shared" si="0"/>
        <v>0.54630593132154004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26">
        <v>22</v>
      </c>
      <c r="N6" s="362">
        <f t="shared" si="1"/>
        <v>0.57232049947970864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20</v>
      </c>
      <c r="G7" s="362">
        <f t="shared" si="0"/>
        <v>0.86850790342192119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26">
        <v>25</v>
      </c>
      <c r="N7" s="360">
        <f t="shared" si="1"/>
        <v>1.0856348792774013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62</v>
      </c>
      <c r="G8" s="360">
        <f t="shared" si="0"/>
        <v>1.1156496859985965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26">
        <v>68</v>
      </c>
      <c r="N8" s="360">
        <f t="shared" si="1"/>
        <v>1.223615784643622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24</v>
      </c>
      <c r="G9" s="362">
        <f t="shared" si="0"/>
        <v>0.87314002983228434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26">
        <v>28</v>
      </c>
      <c r="N9" s="360">
        <f t="shared" si="1"/>
        <v>1.0186633681376651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26">
        <v>7</v>
      </c>
      <c r="N10" s="362">
        <f t="shared" si="1"/>
        <v>0.73336825563122054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26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26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26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15</v>
      </c>
      <c r="G14" s="362">
        <f t="shared" si="0"/>
        <v>0.97112521041046229</v>
      </c>
      <c r="I14" s="352">
        <v>10</v>
      </c>
      <c r="J14" s="347" t="s">
        <v>13</v>
      </c>
      <c r="K14" s="345">
        <v>55687</v>
      </c>
      <c r="L14" s="358">
        <v>15446</v>
      </c>
      <c r="M14" s="326">
        <v>17</v>
      </c>
      <c r="N14" s="362">
        <f t="shared" si="1"/>
        <v>1.1006085717985239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26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26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26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 t="s">
        <v>170</v>
      </c>
      <c r="I18" s="352">
        <v>14</v>
      </c>
      <c r="J18" s="347" t="s">
        <v>176</v>
      </c>
      <c r="K18" s="345">
        <v>56014</v>
      </c>
      <c r="L18" s="358">
        <v>1335</v>
      </c>
      <c r="M18" s="326">
        <v>1</v>
      </c>
      <c r="N18" s="362">
        <f t="shared" si="1"/>
        <v>0.74906367041198507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26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7</v>
      </c>
      <c r="G20" s="360">
        <f t="shared" si="0"/>
        <v>1.4477766287487073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26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26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26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26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2</v>
      </c>
      <c r="G24" s="362">
        <f t="shared" si="0"/>
        <v>0.84781687155574392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26">
        <v>1</v>
      </c>
      <c r="N24" s="362">
        <f t="shared" si="1"/>
        <v>0.42390843577787196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26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26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26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26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26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1</v>
      </c>
      <c r="G30" s="362">
        <f t="shared" si="0"/>
        <v>0.58754406580493534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26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26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26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26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26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26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 t="s">
        <v>170</v>
      </c>
      <c r="I36" s="352">
        <v>32</v>
      </c>
      <c r="J36" s="347" t="s">
        <v>57</v>
      </c>
      <c r="K36" s="345">
        <v>57350</v>
      </c>
      <c r="L36" s="358">
        <v>4247</v>
      </c>
      <c r="M36" s="326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26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26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26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3</v>
      </c>
      <c r="G40" s="362">
        <f t="shared" si="0"/>
        <v>0.67842605156037994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26">
        <v>6</v>
      </c>
      <c r="N40" s="360">
        <f t="shared" si="1"/>
        <v>1.3568521031207599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26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43</v>
      </c>
      <c r="G42" s="362">
        <f t="shared" si="0"/>
        <v>0.91821481956011108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26">
        <v>47</v>
      </c>
      <c r="N42" s="360">
        <f t="shared" si="1"/>
        <v>1.0036301516122144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26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26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26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12</v>
      </c>
      <c r="G46" s="360">
        <f t="shared" si="0"/>
        <v>1.31521262604121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26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26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26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26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26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7</v>
      </c>
      <c r="G51" s="360">
        <f t="shared" si="0"/>
        <v>1.4078841512469831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26">
        <v>14</v>
      </c>
      <c r="N51" s="360">
        <f t="shared" si="1"/>
        <v>2.8157683024939661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26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26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26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26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26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26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26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26">
        <v>4</v>
      </c>
      <c r="N59" s="360">
        <f t="shared" si="1"/>
        <v>1.0397712503249286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26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26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26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26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26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9</v>
      </c>
      <c r="G65" s="363">
        <f t="shared" si="0"/>
        <v>5.4644808743169397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26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26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26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26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26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26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3</v>
      </c>
      <c r="G71" s="360">
        <f t="shared" si="2"/>
        <v>1.95822454308094</v>
      </c>
      <c r="H71" s="351"/>
      <c r="I71" s="352">
        <v>67</v>
      </c>
      <c r="J71" s="349" t="s">
        <v>207</v>
      </c>
      <c r="K71" s="345">
        <v>59434</v>
      </c>
      <c r="L71" s="358">
        <v>1532</v>
      </c>
      <c r="M71" s="326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4</v>
      </c>
      <c r="G72" s="360">
        <f t="shared" si="2"/>
        <v>1.8140589569160999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26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26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0</v>
      </c>
      <c r="G74" s="362">
        <f t="shared" si="2"/>
        <v>0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26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26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26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26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26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26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26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26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26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26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26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27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740</v>
      </c>
      <c r="G86" s="371">
        <f>F86*1000/E86</f>
        <v>0.97496963101352041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809</v>
      </c>
      <c r="N86" s="369">
        <f>M86*1000/L86</f>
        <v>1.0658789614728892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85546875" customWidth="1"/>
    <col min="5" max="5" width="12" customWidth="1"/>
    <col min="7" max="7" width="11.42578125" customWidth="1"/>
    <col min="10" max="10" width="18.140625" customWidth="1"/>
    <col min="12" max="12" width="12.5703125" customWidth="1"/>
    <col min="14" max="14" width="11.140625" customWidth="1"/>
  </cols>
  <sheetData>
    <row r="1" spans="2:14" ht="16.5" thickBot="1" x14ac:dyDescent="0.3">
      <c r="B1" s="338"/>
      <c r="C1" s="350">
        <v>44339</v>
      </c>
      <c r="D1" s="338"/>
      <c r="E1" s="338"/>
      <c r="F1" s="338"/>
      <c r="G1" s="338"/>
      <c r="H1" s="338"/>
      <c r="I1" s="338"/>
      <c r="J1" s="350">
        <v>44338</v>
      </c>
      <c r="K1" s="338"/>
      <c r="L1" s="338"/>
      <c r="M1" s="338"/>
      <c r="N1" s="338"/>
    </row>
    <row r="2" spans="2:14" ht="57.75" customHeight="1" thickBot="1" x14ac:dyDescent="0.35">
      <c r="B2" s="385" t="s">
        <v>339</v>
      </c>
      <c r="C2" s="386"/>
      <c r="D2" s="386"/>
      <c r="E2" s="386"/>
      <c r="F2" s="386"/>
      <c r="G2" s="387"/>
      <c r="H2" s="338"/>
      <c r="I2" s="385" t="s">
        <v>338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323</v>
      </c>
      <c r="G5" s="362">
        <f t="shared" ref="G5:G68" si="0">F5*1000/E5</f>
        <v>0.95595220830879324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370</v>
      </c>
      <c r="N5" s="360">
        <f t="shared" ref="N5:N68" si="1">M5*1000/L5</f>
        <v>1.0950536132329831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19</v>
      </c>
      <c r="G6" s="362">
        <f t="shared" si="0"/>
        <v>0.49427679500520294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21</v>
      </c>
      <c r="N6" s="362">
        <f t="shared" si="1"/>
        <v>0.54630593132154004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20</v>
      </c>
      <c r="N7" s="362">
        <f t="shared" si="1"/>
        <v>0.86850790342192119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63</v>
      </c>
      <c r="G8" s="360">
        <f t="shared" si="0"/>
        <v>1.1336440357727673</v>
      </c>
      <c r="H8" s="351" t="s">
        <v>170</v>
      </c>
      <c r="I8" s="352">
        <v>4</v>
      </c>
      <c r="J8" s="340" t="s">
        <v>229</v>
      </c>
      <c r="K8" s="345">
        <v>55259</v>
      </c>
      <c r="L8" s="358">
        <v>55573</v>
      </c>
      <c r="M8" s="355">
        <v>62</v>
      </c>
      <c r="N8" s="360">
        <f t="shared" si="1"/>
        <v>1.1156496859985965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20</v>
      </c>
      <c r="G9" s="362">
        <f t="shared" si="0"/>
        <v>0.72761669152690367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24</v>
      </c>
      <c r="N9" s="362">
        <f t="shared" si="1"/>
        <v>0.87314002983228434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5</v>
      </c>
      <c r="G10" s="362">
        <f t="shared" si="0"/>
        <v>0.52383446830801472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15</v>
      </c>
      <c r="N14" s="362">
        <f t="shared" si="1"/>
        <v>0.97112521041046229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6</v>
      </c>
      <c r="G20" s="360">
        <f t="shared" si="0"/>
        <v>1.2409513960703207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7</v>
      </c>
      <c r="N20" s="360">
        <f t="shared" si="1"/>
        <v>1.4477766287487073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55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55">
        <v>1</v>
      </c>
      <c r="N30" s="362">
        <f t="shared" si="1"/>
        <v>0.58754406580493534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3</v>
      </c>
      <c r="N40" s="362">
        <f t="shared" si="1"/>
        <v>0.67842605156037994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43</v>
      </c>
      <c r="N42" s="362">
        <f t="shared" si="1"/>
        <v>0.91821481956011108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11</v>
      </c>
      <c r="G46" s="360">
        <f t="shared" si="0"/>
        <v>1.2056115738711091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12</v>
      </c>
      <c r="N46" s="360">
        <f t="shared" si="1"/>
        <v>1.31521262604121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5</v>
      </c>
      <c r="G51" s="360">
        <f t="shared" si="0"/>
        <v>1.0056315366049879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7</v>
      </c>
      <c r="N51" s="360">
        <f t="shared" si="1"/>
        <v>1.4078841512469831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 t="s">
        <v>170</v>
      </c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 t="s">
        <v>170</v>
      </c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9</v>
      </c>
      <c r="N65" s="363">
        <f t="shared" si="1"/>
        <v>5.4644808743169397</v>
      </c>
    </row>
    <row r="66" spans="2:14" ht="27" customHeight="1" thickBot="1" x14ac:dyDescent="0.3">
      <c r="B66" s="352">
        <v>62</v>
      </c>
      <c r="C66" s="340" t="s">
        <v>204</v>
      </c>
      <c r="D66" s="345">
        <v>58990</v>
      </c>
      <c r="E66" s="358">
        <v>630</v>
      </c>
      <c r="F66" s="355">
        <v>1</v>
      </c>
      <c r="G66" s="360">
        <f t="shared" si="0"/>
        <v>1.5873015873015872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0" t="s">
        <v>207</v>
      </c>
      <c r="K71" s="345">
        <v>59434</v>
      </c>
      <c r="L71" s="358">
        <v>1532</v>
      </c>
      <c r="M71" s="355">
        <v>3</v>
      </c>
      <c r="N71" s="360">
        <f t="shared" si="3"/>
        <v>1.95822454308094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 t="s">
        <v>170</v>
      </c>
      <c r="I78" s="352">
        <v>74</v>
      </c>
      <c r="J78" s="347" t="s">
        <v>212</v>
      </c>
      <c r="K78" s="345">
        <v>59826</v>
      </c>
      <c r="L78" s="358">
        <v>1723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670</v>
      </c>
      <c r="G86" s="371">
        <f>F86*1000/E86</f>
        <v>0.88274277402575496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740</v>
      </c>
      <c r="N86" s="371">
        <f>M86*1000/L86</f>
        <v>0.97496963101352041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1.85546875" customWidth="1"/>
    <col min="7" max="7" width="10.7109375" customWidth="1"/>
    <col min="10" max="10" width="18.42578125" customWidth="1"/>
    <col min="12" max="12" width="11.5703125" customWidth="1"/>
    <col min="14" max="14" width="11.140625" customWidth="1"/>
  </cols>
  <sheetData>
    <row r="1" spans="2:14" ht="16.5" thickBot="1" x14ac:dyDescent="0.3">
      <c r="B1" s="338"/>
      <c r="C1" s="350">
        <v>44340</v>
      </c>
      <c r="D1" s="338"/>
      <c r="E1" s="338"/>
      <c r="F1" s="338"/>
      <c r="G1" s="338"/>
      <c r="H1" s="338"/>
      <c r="I1" s="338"/>
      <c r="J1" s="350">
        <v>44339</v>
      </c>
      <c r="K1" s="338"/>
      <c r="L1" s="338"/>
      <c r="M1" s="338"/>
      <c r="N1" s="338"/>
    </row>
    <row r="2" spans="2:14" ht="72" customHeight="1" thickBot="1" x14ac:dyDescent="0.35">
      <c r="B2" s="385" t="s">
        <v>340</v>
      </c>
      <c r="C2" s="386"/>
      <c r="D2" s="386"/>
      <c r="E2" s="386"/>
      <c r="F2" s="386"/>
      <c r="G2" s="387"/>
      <c r="H2" s="338"/>
      <c r="I2" s="385" t="s">
        <v>339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288</v>
      </c>
      <c r="G5" s="362">
        <f t="shared" ref="G5:G68" si="0">F5*1000/E5</f>
        <v>0.85236605570567325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323</v>
      </c>
      <c r="N5" s="362">
        <f t="shared" ref="N5:N68" si="1">M5*1000/L5</f>
        <v>0.95595220830879324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18</v>
      </c>
      <c r="G6" s="362">
        <f t="shared" si="0"/>
        <v>0.46826222684703434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19</v>
      </c>
      <c r="N6" s="362">
        <f t="shared" si="1"/>
        <v>0.49427679500520294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60</v>
      </c>
      <c r="G8" s="360">
        <f t="shared" si="0"/>
        <v>1.0796609864502547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63</v>
      </c>
      <c r="N8" s="360">
        <f t="shared" si="1"/>
        <v>1.1336440357727673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20</v>
      </c>
      <c r="N9" s="362">
        <f t="shared" si="1"/>
        <v>0.72761669152690367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5</v>
      </c>
      <c r="N10" s="362">
        <f t="shared" si="1"/>
        <v>0.52383446830801472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3</v>
      </c>
      <c r="G11" s="362">
        <f t="shared" si="0"/>
        <v>0.45669051606028316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6</v>
      </c>
      <c r="N20" s="360">
        <f t="shared" si="1"/>
        <v>1.2409513960703207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4</v>
      </c>
      <c r="G28" s="362">
        <f t="shared" si="0"/>
        <v>0.83542188805346695</v>
      </c>
      <c r="H28" s="351" t="s">
        <v>170</v>
      </c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 t="s">
        <v>170</v>
      </c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10</v>
      </c>
      <c r="G46" s="360">
        <f t="shared" si="0"/>
        <v>1.0960105217010083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11</v>
      </c>
      <c r="N46" s="360">
        <f t="shared" si="1"/>
        <v>1.2056115738711091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55">
        <v>5</v>
      </c>
      <c r="N51" s="360">
        <f t="shared" si="1"/>
        <v>1.0056315366049879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0" t="s">
        <v>204</v>
      </c>
      <c r="K66" s="345">
        <v>58990</v>
      </c>
      <c r="L66" s="358">
        <v>630</v>
      </c>
      <c r="M66" s="355">
        <v>1</v>
      </c>
      <c r="N66" s="360">
        <f t="shared" si="1"/>
        <v>1.5873015873015872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51" t="s">
        <v>170</v>
      </c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630</v>
      </c>
      <c r="G86" s="371">
        <f>F86*1000/E86</f>
        <v>0.83004171288988904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670</v>
      </c>
      <c r="N86" s="371">
        <f>M86*1000/L86</f>
        <v>0.88274277402575496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U3" sqref="U3"/>
    </sheetView>
  </sheetViews>
  <sheetFormatPr defaultRowHeight="15" x14ac:dyDescent="0.25"/>
  <cols>
    <col min="3" max="3" width="18.42578125" customWidth="1"/>
    <col min="5" max="5" width="12.42578125" customWidth="1"/>
    <col min="7" max="7" width="11.28515625" customWidth="1"/>
    <col min="10" max="10" width="17.85546875" customWidth="1"/>
    <col min="12" max="12" width="12.7109375" customWidth="1"/>
    <col min="14" max="14" width="10.7109375" customWidth="1"/>
  </cols>
  <sheetData>
    <row r="1" spans="2:14" ht="16.5" thickBot="1" x14ac:dyDescent="0.3">
      <c r="B1" s="338"/>
      <c r="C1" s="350">
        <v>44341</v>
      </c>
      <c r="D1" s="338"/>
      <c r="E1" s="338"/>
      <c r="F1" s="338"/>
      <c r="G1" s="338"/>
      <c r="H1" s="338"/>
      <c r="I1" s="338"/>
      <c r="J1" s="350">
        <v>44340</v>
      </c>
      <c r="K1" s="338"/>
      <c r="L1" s="338"/>
      <c r="M1" s="338"/>
      <c r="N1" s="338"/>
    </row>
    <row r="2" spans="2:14" ht="75.75" customHeight="1" thickBot="1" x14ac:dyDescent="0.35">
      <c r="B2" s="385" t="s">
        <v>341</v>
      </c>
      <c r="C2" s="386"/>
      <c r="D2" s="386"/>
      <c r="E2" s="386"/>
      <c r="F2" s="386"/>
      <c r="G2" s="387"/>
      <c r="H2" s="338"/>
      <c r="I2" s="385" t="s">
        <v>340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272</v>
      </c>
      <c r="G5" s="362">
        <f t="shared" ref="G5:G68" si="0">F5*1000/E5</f>
        <v>0.80501238594424696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288</v>
      </c>
      <c r="N5" s="362">
        <f t="shared" ref="N5:N68" si="1">M5*1000/L5</f>
        <v>0.85236605570567325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16</v>
      </c>
      <c r="G6" s="362">
        <f t="shared" si="0"/>
        <v>0.41623309053069718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18</v>
      </c>
      <c r="N6" s="362">
        <f t="shared" si="1"/>
        <v>0.46826222684703434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60</v>
      </c>
      <c r="N8" s="360">
        <f t="shared" si="1"/>
        <v>1.0796609864502547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22</v>
      </c>
      <c r="G9" s="362">
        <f t="shared" si="0"/>
        <v>0.800378360679594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23</v>
      </c>
      <c r="N9" s="362">
        <f t="shared" si="1"/>
        <v>0.83675919525593923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3</v>
      </c>
      <c r="N11" s="362">
        <f t="shared" si="1"/>
        <v>0.45669051606028316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12</v>
      </c>
      <c r="G14" s="362">
        <f t="shared" si="0"/>
        <v>0.77690016832836983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4</v>
      </c>
      <c r="N28" s="362">
        <f t="shared" si="1"/>
        <v>0.83542188805346695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 t="s">
        <v>170</v>
      </c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41</v>
      </c>
      <c r="G42" s="362">
        <f t="shared" si="0"/>
        <v>0.87550715353405939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7</v>
      </c>
      <c r="G46" s="362">
        <f t="shared" si="0"/>
        <v>0.76720736519070587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10</v>
      </c>
      <c r="N46" s="360">
        <f t="shared" si="1"/>
        <v>1.0960105217010083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58">
        <v>2275</v>
      </c>
      <c r="F76" s="355">
        <v>2</v>
      </c>
      <c r="G76" s="362">
        <f t="shared" si="2"/>
        <v>0.87912087912087911</v>
      </c>
      <c r="H76" s="35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580</v>
      </c>
      <c r="G86" s="371">
        <f>F86*1000/E86</f>
        <v>0.76416538647005661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630</v>
      </c>
      <c r="N86" s="371">
        <f>M86*1000/L86</f>
        <v>0.83004171288988904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85" t="s">
        <v>235</v>
      </c>
      <c r="C2" s="386"/>
      <c r="D2" s="386"/>
      <c r="E2" s="386"/>
      <c r="F2" s="386"/>
      <c r="G2" s="387"/>
      <c r="I2" s="385" t="s">
        <v>258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 t="shared" ref="G28:G29" si="0"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 t="shared" si="0"/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39" si="1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1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>1000*F40/E40</f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>1000*F41/E41</f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>1000*F42/E42</f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>1000*F43/E43</f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>1000*F44/E44</f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 t="shared" ref="G50:G52" si="2"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 t="shared" si="2"/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 t="shared" si="2"/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ref="G57:G59" si="3"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 t="shared" si="3"/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 t="shared" si="3"/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88" t="s">
        <v>215</v>
      </c>
      <c r="C86" s="389"/>
      <c r="D86" s="390"/>
      <c r="E86" s="167">
        <v>757359</v>
      </c>
      <c r="F86" s="167">
        <v>2543</v>
      </c>
      <c r="G86" s="172">
        <f>1000*F86/E86</f>
        <v>3.3577207110498457</v>
      </c>
      <c r="I86" s="388" t="s">
        <v>215</v>
      </c>
      <c r="J86" s="389"/>
      <c r="K86" s="390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85" t="s">
        <v>259</v>
      </c>
      <c r="C2" s="386"/>
      <c r="D2" s="386"/>
      <c r="E2" s="386"/>
      <c r="F2" s="386"/>
      <c r="G2" s="387"/>
      <c r="I2" s="385" t="s">
        <v>235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 t="shared" ref="N28:N29" si="1"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 t="shared" si="1"/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39" si="2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2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>1000*M40/L40</f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>1000*M41/L41</f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>1000*M42/L42</f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>1000*M43/L43</f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>1000*M44/L44</f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 t="shared" ref="N50:N52" si="3"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 t="shared" si="3"/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 t="shared" si="3"/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 t="shared" ref="N57:N59" si="4"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 t="shared" si="4"/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 t="shared" si="4"/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5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5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5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5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5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5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5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5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5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5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5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5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5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5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5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5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88" t="s">
        <v>215</v>
      </c>
      <c r="C86" s="389"/>
      <c r="D86" s="390"/>
      <c r="E86" s="167">
        <f>SUM(E5:E85)</f>
        <v>757359</v>
      </c>
      <c r="F86" s="167">
        <v>2898</v>
      </c>
      <c r="G86" s="172">
        <f t="shared" si="5"/>
        <v>3.826454825254602</v>
      </c>
      <c r="H86" s="53" t="s">
        <v>170</v>
      </c>
      <c r="I86" s="388" t="s">
        <v>215</v>
      </c>
      <c r="J86" s="389"/>
      <c r="K86" s="390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  <vt:lpstr>20 05 2021</vt:lpstr>
      <vt:lpstr>21 05 2021</vt:lpstr>
      <vt:lpstr>22 05 2021</vt:lpstr>
      <vt:lpstr>23 05 2021</vt:lpstr>
      <vt:lpstr>24 05 2021</vt:lpstr>
      <vt:lpstr>25 05 2021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2021-05-25T07:41:51Z</dcterms:modified>
</cp:coreProperties>
</file>